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Anexa 4" sheetId="1" r:id="rId1"/>
  </sheets>
  <definedNames>
    <definedName name="_xlnm.Database" localSheetId="0">#REF!</definedName>
    <definedName name="_xlnm.Database">#REF!</definedName>
    <definedName name="_xlnm.Print_Titles" localSheetId="0">'Anexa 4'!$9:$12</definedName>
  </definedNames>
  <calcPr calcId="125725"/>
</workbook>
</file>

<file path=xl/calcChain.xml><?xml version="1.0" encoding="utf-8"?>
<calcChain xmlns="http://schemas.openxmlformats.org/spreadsheetml/2006/main">
  <c r="C1010" i="1"/>
  <c r="C1009"/>
  <c r="C1006"/>
  <c r="C1005"/>
  <c r="C1003" s="1"/>
  <c r="C1001" s="1"/>
  <c r="C999" s="1"/>
  <c r="C997" s="1"/>
  <c r="C1004"/>
  <c r="C1002" s="1"/>
  <c r="C1000" s="1"/>
  <c r="C998" s="1"/>
  <c r="C994"/>
  <c r="C993"/>
  <c r="C992"/>
  <c r="C991"/>
  <c r="C990"/>
  <c r="C989"/>
  <c r="C988"/>
  <c r="C987"/>
  <c r="C986"/>
  <c r="C984" s="1"/>
  <c r="C985"/>
  <c r="C983" s="1"/>
  <c r="C977"/>
  <c r="C976"/>
  <c r="C973"/>
  <c r="C972"/>
  <c r="C967"/>
  <c r="C966"/>
  <c r="C965"/>
  <c r="C904" s="1"/>
  <c r="C412" s="1"/>
  <c r="C57" s="1"/>
  <c r="C964"/>
  <c r="C903" s="1"/>
  <c r="C411" s="1"/>
  <c r="C56" s="1"/>
  <c r="C961"/>
  <c r="C960"/>
  <c r="C944" s="1"/>
  <c r="C955"/>
  <c r="C945" s="1"/>
  <c r="C954"/>
  <c r="C951"/>
  <c r="C950"/>
  <c r="C947"/>
  <c r="C946"/>
  <c r="C932"/>
  <c r="C931"/>
  <c r="C930"/>
  <c r="C894" s="1"/>
  <c r="C892" s="1"/>
  <c r="C890" s="1"/>
  <c r="C929"/>
  <c r="C893" s="1"/>
  <c r="C891" s="1"/>
  <c r="C927"/>
  <c r="C925"/>
  <c r="C923" s="1"/>
  <c r="C921" s="1"/>
  <c r="C917"/>
  <c r="C916"/>
  <c r="C915"/>
  <c r="C913" s="1"/>
  <c r="C911" s="1"/>
  <c r="C909" s="1"/>
  <c r="C907" s="1"/>
  <c r="C914"/>
  <c r="C912"/>
  <c r="C910"/>
  <c r="C908" s="1"/>
  <c r="C906" s="1"/>
  <c r="C883"/>
  <c r="C874" s="1"/>
  <c r="C882"/>
  <c r="C881"/>
  <c r="C879" s="1"/>
  <c r="C877" s="1"/>
  <c r="C880"/>
  <c r="C878" s="1"/>
  <c r="C876" s="1"/>
  <c r="C873"/>
  <c r="C871" s="1"/>
  <c r="C869" s="1"/>
  <c r="C867" s="1"/>
  <c r="I868"/>
  <c r="H868"/>
  <c r="G868"/>
  <c r="F868"/>
  <c r="C851"/>
  <c r="C850"/>
  <c r="C849"/>
  <c r="C847" s="1"/>
  <c r="C848"/>
  <c r="C846"/>
  <c r="C843"/>
  <c r="C841" s="1"/>
  <c r="C839" s="1"/>
  <c r="C842"/>
  <c r="C840" s="1"/>
  <c r="C838" s="1"/>
  <c r="C834"/>
  <c r="C833"/>
  <c r="C831" s="1"/>
  <c r="C751" s="1"/>
  <c r="C749" s="1"/>
  <c r="C747" s="1"/>
  <c r="C832"/>
  <c r="C830" s="1"/>
  <c r="C819"/>
  <c r="C818"/>
  <c r="C816" s="1"/>
  <c r="C814" s="1"/>
  <c r="C812" s="1"/>
  <c r="C810" s="1"/>
  <c r="C817"/>
  <c r="C815" s="1"/>
  <c r="C813" s="1"/>
  <c r="C811" s="1"/>
  <c r="C806"/>
  <c r="C805"/>
  <c r="C802"/>
  <c r="C801"/>
  <c r="C799" s="1"/>
  <c r="C797" s="1"/>
  <c r="C795" s="1"/>
  <c r="C793" s="1"/>
  <c r="C800"/>
  <c r="C798" s="1"/>
  <c r="C796" s="1"/>
  <c r="C794" s="1"/>
  <c r="C789"/>
  <c r="C788"/>
  <c r="C779"/>
  <c r="C778"/>
  <c r="C770" s="1"/>
  <c r="C773"/>
  <c r="C771" s="1"/>
  <c r="C772"/>
  <c r="C736"/>
  <c r="C735"/>
  <c r="C734"/>
  <c r="C733"/>
  <c r="C732"/>
  <c r="C730" s="1"/>
  <c r="C728" s="1"/>
  <c r="C721"/>
  <c r="C720"/>
  <c r="C719"/>
  <c r="C718"/>
  <c r="C716" s="1"/>
  <c r="C714" s="1"/>
  <c r="C717"/>
  <c r="C715" s="1"/>
  <c r="C708"/>
  <c r="C706" s="1"/>
  <c r="C704" s="1"/>
  <c r="C707"/>
  <c r="C705" s="1"/>
  <c r="C693"/>
  <c r="C691" s="1"/>
  <c r="C689" s="1"/>
  <c r="C687" s="1"/>
  <c r="C692"/>
  <c r="C690" s="1"/>
  <c r="C688" s="1"/>
  <c r="C686" s="1"/>
  <c r="C681"/>
  <c r="C679" s="1"/>
  <c r="C680"/>
  <c r="C678"/>
  <c r="C675"/>
  <c r="C674"/>
  <c r="C667"/>
  <c r="C665" s="1"/>
  <c r="C663" s="1"/>
  <c r="C661" s="1"/>
  <c r="C666"/>
  <c r="C664" s="1"/>
  <c r="C662" s="1"/>
  <c r="C660" s="1"/>
  <c r="C654"/>
  <c r="C652" s="1"/>
  <c r="C444" s="1"/>
  <c r="C653"/>
  <c r="C651" s="1"/>
  <c r="C648"/>
  <c r="C647"/>
  <c r="C644"/>
  <c r="C643"/>
  <c r="C637" s="1"/>
  <c r="C638"/>
  <c r="C636" s="1"/>
  <c r="C634" s="1"/>
  <c r="C632" s="1"/>
  <c r="C623"/>
  <c r="C622"/>
  <c r="C621"/>
  <c r="C620"/>
  <c r="C609"/>
  <c r="C608"/>
  <c r="C595"/>
  <c r="C594"/>
  <c r="C579"/>
  <c r="C578"/>
  <c r="C571"/>
  <c r="C563" s="1"/>
  <c r="C561" s="1"/>
  <c r="C559" s="1"/>
  <c r="C570"/>
  <c r="C565"/>
  <c r="C564"/>
  <c r="C562"/>
  <c r="C560" s="1"/>
  <c r="C558" s="1"/>
  <c r="C555"/>
  <c r="C554"/>
  <c r="C551"/>
  <c r="C550"/>
  <c r="C547"/>
  <c r="C546"/>
  <c r="C543"/>
  <c r="C542"/>
  <c r="C539"/>
  <c r="C538"/>
  <c r="C537"/>
  <c r="C536"/>
  <c r="C535"/>
  <c r="C533" s="1"/>
  <c r="C534"/>
  <c r="C532" s="1"/>
  <c r="C524"/>
  <c r="C523"/>
  <c r="C518"/>
  <c r="C517"/>
  <c r="C516"/>
  <c r="C426" s="1"/>
  <c r="C390" s="1"/>
  <c r="C30" s="1"/>
  <c r="C29" s="1"/>
  <c r="C515"/>
  <c r="C512"/>
  <c r="C510" s="1"/>
  <c r="C508" s="1"/>
  <c r="C506" s="1"/>
  <c r="C504" s="1"/>
  <c r="C502" s="1"/>
  <c r="C511"/>
  <c r="C509" s="1"/>
  <c r="C507" s="1"/>
  <c r="C505" s="1"/>
  <c r="C503" s="1"/>
  <c r="C501" s="1"/>
  <c r="C495"/>
  <c r="C493" s="1"/>
  <c r="C494"/>
  <c r="C492" s="1"/>
  <c r="C480"/>
  <c r="C478" s="1"/>
  <c r="C479"/>
  <c r="C477" s="1"/>
  <c r="C459"/>
  <c r="C428" s="1"/>
  <c r="C458"/>
  <c r="C427" s="1"/>
  <c r="C391" s="1"/>
  <c r="C455"/>
  <c r="C453" s="1"/>
  <c r="C451" s="1"/>
  <c r="C449" s="1"/>
  <c r="C447" s="1"/>
  <c r="C454"/>
  <c r="C452"/>
  <c r="C450" s="1"/>
  <c r="C448" s="1"/>
  <c r="C446" s="1"/>
  <c r="C432"/>
  <c r="C398" s="1"/>
  <c r="C425"/>
  <c r="C389" s="1"/>
  <c r="C408"/>
  <c r="C407"/>
  <c r="C393"/>
  <c r="C345"/>
  <c r="C344"/>
  <c r="C343"/>
  <c r="C341" s="1"/>
  <c r="C337" s="1"/>
  <c r="C335" s="1"/>
  <c r="C342"/>
  <c r="C340"/>
  <c r="C336" s="1"/>
  <c r="C326"/>
  <c r="C325"/>
  <c r="C324"/>
  <c r="C322" s="1"/>
  <c r="C320" s="1"/>
  <c r="C318" s="1"/>
  <c r="C316" s="1"/>
  <c r="C323"/>
  <c r="C321" s="1"/>
  <c r="C319" s="1"/>
  <c r="C317" s="1"/>
  <c r="C315" s="1"/>
  <c r="C311"/>
  <c r="C310"/>
  <c r="C309"/>
  <c r="C307" s="1"/>
  <c r="C305" s="1"/>
  <c r="C303" s="1"/>
  <c r="C308"/>
  <c r="C306" s="1"/>
  <c r="C304" s="1"/>
  <c r="C302" s="1"/>
  <c r="C296"/>
  <c r="C294" s="1"/>
  <c r="C295"/>
  <c r="C293" s="1"/>
  <c r="C281"/>
  <c r="C279" s="1"/>
  <c r="C275" s="1"/>
  <c r="C273" s="1"/>
  <c r="C271" s="1"/>
  <c r="C269" s="1"/>
  <c r="C280"/>
  <c r="C278" s="1"/>
  <c r="C274" s="1"/>
  <c r="C272" s="1"/>
  <c r="C270" s="1"/>
  <c r="C268" s="1"/>
  <c r="C264"/>
  <c r="C263"/>
  <c r="C223"/>
  <c r="C222"/>
  <c r="C216" s="1"/>
  <c r="C207"/>
  <c r="C206"/>
  <c r="C204" s="1"/>
  <c r="C205"/>
  <c r="C199"/>
  <c r="C198"/>
  <c r="C190"/>
  <c r="C188" s="1"/>
  <c r="C186" s="1"/>
  <c r="C189"/>
  <c r="C187" s="1"/>
  <c r="C185" s="1"/>
  <c r="C169"/>
  <c r="C167" s="1"/>
  <c r="C168"/>
  <c r="C166" s="1"/>
  <c r="C158"/>
  <c r="C157"/>
  <c r="C150"/>
  <c r="C148" s="1"/>
  <c r="C149"/>
  <c r="C147" s="1"/>
  <c r="C119"/>
  <c r="C76" s="1"/>
  <c r="C118"/>
  <c r="C116" s="1"/>
  <c r="C113"/>
  <c r="C111" s="1"/>
  <c r="C109" s="1"/>
  <c r="C112"/>
  <c r="D110"/>
  <c r="C110"/>
  <c r="C108" s="1"/>
  <c r="C91"/>
  <c r="C90"/>
  <c r="C88" s="1"/>
  <c r="C86" s="1"/>
  <c r="C53"/>
  <c r="C52"/>
  <c r="C164" l="1"/>
  <c r="C162" s="1"/>
  <c r="C65"/>
  <c r="C872"/>
  <c r="C870" s="1"/>
  <c r="C868" s="1"/>
  <c r="C394"/>
  <c r="C34" s="1"/>
  <c r="C33" s="1"/>
  <c r="C726"/>
  <c r="C727"/>
  <c r="C725" s="1"/>
  <c r="C214"/>
  <c r="C212" s="1"/>
  <c r="C196" s="1"/>
  <c r="C194" s="1"/>
  <c r="C71"/>
  <c r="C424"/>
  <c r="C491"/>
  <c r="C489" s="1"/>
  <c r="C487" s="1"/>
  <c r="C485" s="1"/>
  <c r="C889"/>
  <c r="C84"/>
  <c r="C146"/>
  <c r="C144" s="1"/>
  <c r="C142" s="1"/>
  <c r="C140" s="1"/>
  <c r="C423"/>
  <c r="C490"/>
  <c r="C488" s="1"/>
  <c r="C486" s="1"/>
  <c r="C484" s="1"/>
  <c r="C83"/>
  <c r="C145"/>
  <c r="C143" s="1"/>
  <c r="C141" s="1"/>
  <c r="C139" s="1"/>
  <c r="C476"/>
  <c r="C474" s="1"/>
  <c r="C472" s="1"/>
  <c r="C470" s="1"/>
  <c r="C440"/>
  <c r="C434"/>
  <c r="C531"/>
  <c r="C529" s="1"/>
  <c r="C74"/>
  <c r="C38"/>
  <c r="C36" s="1"/>
  <c r="C475"/>
  <c r="C473" s="1"/>
  <c r="C471" s="1"/>
  <c r="C469" s="1"/>
  <c r="C439"/>
  <c r="C433"/>
  <c r="C530"/>
  <c r="C528" s="1"/>
  <c r="C942"/>
  <c r="C940" s="1"/>
  <c r="C938" s="1"/>
  <c r="C936" s="1"/>
  <c r="C901"/>
  <c r="C899" s="1"/>
  <c r="C443"/>
  <c r="C659"/>
  <c r="C658"/>
  <c r="C292"/>
  <c r="C290" s="1"/>
  <c r="C288" s="1"/>
  <c r="C286" s="1"/>
  <c r="C253"/>
  <c r="C251" s="1"/>
  <c r="C768"/>
  <c r="C766" s="1"/>
  <c r="C764" s="1"/>
  <c r="C762" s="1"/>
  <c r="C759"/>
  <c r="C828"/>
  <c r="C826" s="1"/>
  <c r="C829"/>
  <c r="C827" s="1"/>
  <c r="C943"/>
  <c r="C941" s="1"/>
  <c r="C939" s="1"/>
  <c r="C937" s="1"/>
  <c r="C902"/>
  <c r="C900" s="1"/>
  <c r="C898" s="1"/>
  <c r="C897" s="1"/>
  <c r="C291"/>
  <c r="C289" s="1"/>
  <c r="C287" s="1"/>
  <c r="C285" s="1"/>
  <c r="C252"/>
  <c r="C333"/>
  <c r="C331" s="1"/>
  <c r="C334"/>
  <c r="C332" s="1"/>
  <c r="C330" s="1"/>
  <c r="C702"/>
  <c r="C700" s="1"/>
  <c r="C703"/>
  <c r="C701" s="1"/>
  <c r="C769"/>
  <c r="C767" s="1"/>
  <c r="C765" s="1"/>
  <c r="C763" s="1"/>
  <c r="C760"/>
  <c r="C758" s="1"/>
  <c r="C66"/>
  <c r="C165"/>
  <c r="C163" s="1"/>
  <c r="C41"/>
  <c r="C397"/>
  <c r="C245"/>
  <c r="C243" s="1"/>
  <c r="C241" s="1"/>
  <c r="C239" s="1"/>
  <c r="C89"/>
  <c r="C244"/>
  <c r="C242" s="1"/>
  <c r="C240" s="1"/>
  <c r="C238" s="1"/>
  <c r="C635"/>
  <c r="C633" s="1"/>
  <c r="C631" s="1"/>
  <c r="C431"/>
  <c r="C75"/>
  <c r="C217"/>
  <c r="C752"/>
  <c r="C750" s="1"/>
  <c r="C748" s="1"/>
  <c r="C64"/>
  <c r="C117"/>
  <c r="C63"/>
  <c r="C262"/>
  <c r="C260" s="1"/>
  <c r="C258" s="1"/>
  <c r="C256" s="1"/>
  <c r="C731"/>
  <c r="C729" s="1"/>
  <c r="C261"/>
  <c r="C259" s="1"/>
  <c r="C257" s="1"/>
  <c r="C255" s="1"/>
  <c r="C746"/>
  <c r="C928"/>
  <c r="C926" s="1"/>
  <c r="C924" s="1"/>
  <c r="C922" s="1"/>
  <c r="C745"/>
  <c r="C421" l="1"/>
  <c r="C419" s="1"/>
  <c r="C417" s="1"/>
  <c r="C387"/>
  <c r="C385" s="1"/>
  <c r="C383" s="1"/>
  <c r="C215"/>
  <c r="C213" s="1"/>
  <c r="C197" s="1"/>
  <c r="C195" s="1"/>
  <c r="C72"/>
  <c r="C81"/>
  <c r="C79" s="1"/>
  <c r="C77" s="1"/>
  <c r="C48"/>
  <c r="C18"/>
  <c r="C25"/>
  <c r="C69"/>
  <c r="C67" s="1"/>
  <c r="C400"/>
  <c r="C249"/>
  <c r="C250"/>
  <c r="C756"/>
  <c r="C757"/>
  <c r="C49"/>
  <c r="C82"/>
  <c r="C80" s="1"/>
  <c r="C78" s="1"/>
  <c r="C410"/>
  <c r="C55" s="1"/>
  <c r="C37"/>
  <c r="C35" s="1"/>
  <c r="C73"/>
  <c r="C399"/>
  <c r="C17"/>
  <c r="C61"/>
  <c r="C59" s="1"/>
  <c r="C406"/>
  <c r="C438"/>
  <c r="C436" s="1"/>
  <c r="C430" s="1"/>
  <c r="C422"/>
  <c r="C420" s="1"/>
  <c r="C418" s="1"/>
  <c r="C388"/>
  <c r="C698"/>
  <c r="C699"/>
  <c r="C697" s="1"/>
  <c r="C382"/>
  <c r="C744"/>
  <c r="C381"/>
  <c r="C743"/>
  <c r="C825"/>
  <c r="C823" s="1"/>
  <c r="C824"/>
  <c r="C405"/>
  <c r="C437"/>
  <c r="C435" s="1"/>
  <c r="C429" s="1"/>
  <c r="C392"/>
  <c r="C32" s="1"/>
  <c r="C31" s="1"/>
  <c r="C409"/>
  <c r="C54" s="1"/>
  <c r="C87"/>
  <c r="C888"/>
  <c r="C887" s="1"/>
  <c r="C20"/>
  <c r="C19"/>
  <c r="C741" l="1"/>
  <c r="C247"/>
  <c r="C248"/>
  <c r="C403"/>
  <c r="C401" s="1"/>
  <c r="C50"/>
  <c r="C51"/>
  <c r="C47" s="1"/>
  <c r="C404"/>
  <c r="C402" s="1"/>
  <c r="C396" s="1"/>
  <c r="C386"/>
  <c r="C384" s="1"/>
  <c r="C28"/>
  <c r="C27" s="1"/>
  <c r="C23" s="1"/>
  <c r="C21" s="1"/>
  <c r="C15" s="1"/>
  <c r="C415"/>
  <c r="C395"/>
  <c r="C42"/>
  <c r="C70"/>
  <c r="C68" s="1"/>
  <c r="C62" s="1"/>
  <c r="C60" s="1"/>
  <c r="C26"/>
  <c r="C380"/>
  <c r="C754"/>
  <c r="C753" s="1"/>
  <c r="C755"/>
  <c r="C43"/>
  <c r="C416"/>
  <c r="C742"/>
  <c r="C379"/>
  <c r="C40" l="1"/>
  <c r="C24"/>
  <c r="C22" s="1"/>
  <c r="C16" s="1"/>
  <c r="C246"/>
  <c r="C236" s="1"/>
  <c r="C237"/>
  <c r="C378"/>
  <c r="C377" s="1"/>
  <c r="C45"/>
  <c r="C44" s="1"/>
  <c r="C39" s="1"/>
  <c r="C13" s="1"/>
  <c r="C46"/>
  <c r="C14" l="1"/>
</calcChain>
</file>

<file path=xl/sharedStrings.xml><?xml version="1.0" encoding="utf-8"?>
<sst xmlns="http://schemas.openxmlformats.org/spreadsheetml/2006/main" count="1579" uniqueCount="266">
  <si>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</si>
  <si>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</si>
  <si>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</si>
  <si>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PROPUNERI PENTRU PROGRAMUL DE INVESTIŢII PUBLICE 
PE GRUPE DE INVESTITII SI SURSE DE FINANTARE
</t>
  </si>
  <si>
    <t>- mii lei -</t>
  </si>
  <si>
    <t>CAPITOL/</t>
  </si>
  <si>
    <t>I/II</t>
  </si>
  <si>
    <t>ANUL 2022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</si>
  <si>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</si>
  <si>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</si>
  <si>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</si>
  <si>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</si>
  <si>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</si>
  <si>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</si>
  <si>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</si>
  <si>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56 Proiecte cu finantare din fonduri externe nerambursabile postaderare</t>
  </si>
  <si>
    <t>58 Proiecte cu finantare din fonduri externe nerambursabile postaderare</t>
  </si>
  <si>
    <t>71 Active nefinanciare</t>
  </si>
  <si>
    <t>71.01.Active fixe</t>
  </si>
  <si>
    <t>71.01.01.Constructii</t>
  </si>
  <si>
    <t>71.01.02.Masini, echipamente si mijloace de transport</t>
  </si>
  <si>
    <t>71.01.03.Mobilier, aparatura birotica si alte active corporale</t>
  </si>
  <si>
    <t>71.01.30.Alte active fixe</t>
  </si>
  <si>
    <t>71.03 Reparatii capitale aferente activelor fixe</t>
  </si>
  <si>
    <t>07 Credite interne</t>
  </si>
  <si>
    <t>din care</t>
  </si>
  <si>
    <t xml:space="preserve">58 Proiecte cu finantare din fonduri externe nerambursabile postaderare </t>
  </si>
  <si>
    <t>10 Venituri proprii</t>
  </si>
  <si>
    <t>A. Obiective (proiecte) de investiţii în continuare</t>
  </si>
  <si>
    <t>Total surse de finanţare</t>
  </si>
  <si>
    <t xml:space="preserve"> 02 Buget local</t>
  </si>
  <si>
    <t>71.01. Active fixe</t>
  </si>
  <si>
    <t>CAPITOLUL 51.02 AUTORITATI EXECUTIVE SI LEGISLATIVE</t>
  </si>
  <si>
    <t>TOTAL GENERAL</t>
  </si>
  <si>
    <t xml:space="preserve">      din care</t>
  </si>
  <si>
    <t xml:space="preserve">02 Buget local </t>
  </si>
  <si>
    <t xml:space="preserve">    din care:</t>
  </si>
  <si>
    <t xml:space="preserve">58.  Proiecte cu finantare din fonduri externe nerambursabile postaderare </t>
  </si>
  <si>
    <t>1.Restaurarea Galeriei de Arta Rudolf Schweitzer-Cumpana--Consolidarea, protejarea si valorificarea patrimoniului cultural</t>
  </si>
  <si>
    <t>x</t>
  </si>
  <si>
    <t>2.Restaurarea Muzeului Judetean Arges-Consolidarea, protejarea si valorificarea patrimoniului cultural</t>
  </si>
  <si>
    <t>X</t>
  </si>
  <si>
    <t>3.Conservarea si consolidarea Cetatii Poienari Arges</t>
  </si>
  <si>
    <t>4.Cresterea eficientei energetice a Palatului Administrativ situat in Pitesti-Piata Vasile Milea nr.1, judetul Arges</t>
  </si>
  <si>
    <t>5.Extindere, modernizare si dotare spatii urgenta Spitalul de Pediatrie Pitesti</t>
  </si>
  <si>
    <t>6.Extindere si dotare spatii Urgenta si amenajari incinta Spitalul Judetean de Urgenta Pitesti</t>
  </si>
  <si>
    <t>7.Extinderea, modernizarea si dotarea Ambulatoriului Integrat al Spitalului de Pediatrie Pitesti</t>
  </si>
  <si>
    <t>8.Extinderea si dotarea Ambulatoriului Integrat al Spitalului Judetean de Urgenta Pitesti</t>
  </si>
  <si>
    <t>71.01.01. Constructii</t>
  </si>
  <si>
    <t>Adaptarea protejarii conductelor de transport gaze naturale existente DN 500 Hurezani-Corbu-Bucuresti, Fir I si II la intersectia cu drumul judetean DJ 504 ca urmare a lucrarii: Modernizarea drumului judetean DJ 504 Lim.Jud.Teleorman-Popesti-Izvoru-Recea-Cornatel-Vulpesti (DN 65A), km 110+700-136+695, L=25,995 km, pe raza com.Popesti, Izvoru, Recea, Buzoesti, jud. Arges</t>
  </si>
  <si>
    <t>4.Cresterea eficientei energetice a Spitalului de Recuperare Bradet</t>
  </si>
  <si>
    <t>5.Cresterea eficientei energetice a Palatului Administrativ situat in Pitesti-Piata Vasile Milea nr.1, judetul Arges</t>
  </si>
  <si>
    <t>6.Extindere, modernizare si dotare spatii urgenta Spitalul de Pediatrie Pitesti</t>
  </si>
  <si>
    <t>7.Extindere si dotare spatii Urgenta si amenajari incinta Spitalul Judetean de Urgenta Pitesti</t>
  </si>
  <si>
    <t>8.Extinderea, modernizarea si dotarea Ambulatoriului Integrat al Spitalului de Pediatrie Pitesti</t>
  </si>
  <si>
    <t>9.Extinderea si dotarea Ambulatoriului Integrat al Spitalului Judetean de Urgenta Pitesti</t>
  </si>
  <si>
    <t>CAPITOLUL 66.10 SANATATE</t>
  </si>
  <si>
    <t xml:space="preserve">10 Venituri proprii </t>
  </si>
  <si>
    <t>1. Spitalul Judetean de Urgenta Pitesti</t>
  </si>
  <si>
    <t xml:space="preserve">1. Construire corp de cladire nou la Spitalul Judetean de Urgenta Pitesti </t>
  </si>
  <si>
    <t>2. Instalatie de rezerva de apa la sectiile exterioare Oncologie - Infectioase  din cadrul Spitalului Judetean de Urgenta Pitesti</t>
  </si>
  <si>
    <t>3. Instalatie de rezerva de apa la sectiile exterioare Spitalul Judetean nr.2 din cadrul Spitalului Judetean de Urgenta Pitesti</t>
  </si>
  <si>
    <t>2. Spitalul de Pneumoftiziologie Leordeni</t>
  </si>
  <si>
    <t>Construire cladire birouri administrative P+1E pentru Spitalul de Pneumoftiziologie Leordeni judetul Arges</t>
  </si>
  <si>
    <t>CAPITOLUL 68 ASISTENTA SOCIALA</t>
  </si>
  <si>
    <t>Directia Generala de Asistenta Sociala si Protectia Copilului Arges</t>
  </si>
  <si>
    <t xml:space="preserve">1.Complex de 3 Locuinte protejate si Centru de zi, comuna Babana, sat Lupuieni </t>
  </si>
  <si>
    <t>2.Complex de 4 Locuinte protejate si Centru de zi, comuna Tigveni, sat Barsestii de Jos</t>
  </si>
  <si>
    <t>3.Complex de 4 Locuinte protejate si Centru de zi, comuna Tigveni, sat Balilesti</t>
  </si>
  <si>
    <t>4.Complex de 4 Locuinte protejate si Centru de zi, comuna Ciofrangeni, sat Ciofrangeni</t>
  </si>
  <si>
    <t>5.Complex de servicii sociale, Comuna Rucar, Judetul Arges cod SMIS 130513</t>
  </si>
  <si>
    <t>6.Complex de servicii sociale, Municiupiul Campulung, Judetul Arges cod SMIS 130511</t>
  </si>
  <si>
    <t>7.Complex de Servicii Sociale, Orasul Costesti, judetul  Arges Cod SMIS 130512</t>
  </si>
  <si>
    <t>CAPITOLUL 70.02 LOCUINTE, SEVICII SI DEZV PUBLICA</t>
  </si>
  <si>
    <t xml:space="preserve">Extinderea si reabilitarea infrastructurii de apa si apa uzata in judetul Arges </t>
  </si>
  <si>
    <t>CAPITOLUL 84.02 TRANSPORTURI</t>
  </si>
  <si>
    <t>1.Modernizarea drumului judetean DJ 504 Lim.Jud.Teleorman-Popesti-Izvoru-Recea-Cornatel-Vulpesti (DN 65 A), km 110+700-136+695. L=25,995 km, pe raza com. Popesti, Izvoru, Recea, Buzoesti, jud.Arges</t>
  </si>
  <si>
    <t>2.Modernizarea DJ 503 lim jud. Dambovita-Slobozia-Rociu-Oarja-Catanele (DJ 702G-km 3+824), km 98+000-140+034 (42,034 km), jud. Arges</t>
  </si>
  <si>
    <t>1. Pod pe DJ 741 Pitesti - Valea Mare - Fagetu - Mioveni, km 2+060, peste paraul Valea Mare (Ploscaru), la Stefanesti</t>
  </si>
  <si>
    <t>2. Pod pe DJ 738 Jugur - Draghici - Mihaesti peste riul Tirgului, km 21+900, in com. Mihaesti</t>
  </si>
  <si>
    <t>3. Pod pe DJ 703 H Curtea de Arges (DN 7 C) - Valea Danului - Cepari, km 0+597, L = 152 m, in comuna Valea Danului</t>
  </si>
  <si>
    <t>4. Modernizare DJ 702 F Lim.Jud. Dambovita-Slobozia, km 17+984-18+441, L = 457 m, jud. Arges</t>
  </si>
  <si>
    <t>5. Modernizare DJ 703 B Padureti (DJ 679) - Costesti (DN 65 A), km 48+975 - 59+287, L = 10,312 km, la Lunca Corbului si Costesti</t>
  </si>
  <si>
    <t>6.Pod peste raul Neajlov, in satul Silistea, comuna Cateasca, judetul Arges</t>
  </si>
  <si>
    <t>7.Modernizare DJ 704 H Merisani-Baiculesti-Curtea de Arges, km 13+035-17+600, L=4,565 km</t>
  </si>
  <si>
    <t>8. Modernizare drum judetean DJ 508 Cateasca (DJ 703B)-Furduiesti-Teiu-Buta (DJ 659), km 12+400-17+217, L=4,817 km, com. Teiu si Negrasi, jud. Arges</t>
  </si>
  <si>
    <t xml:space="preserve">B. Obiective (proiecte) de investiţii noi </t>
  </si>
  <si>
    <t xml:space="preserve"> 1. Total surse de finanţare</t>
  </si>
  <si>
    <t xml:space="preserve">     din care:</t>
  </si>
  <si>
    <t>"Statie de Epurare ape uzate si retea de canalizare menajera" aferenta unitatilor medicale: Spitalul de Boli Cronice Calinesti, Unitatea de Asistenta Medico-Sociala Calinesti, Centrul de Recuperare si Reabilitare Neuropsihiatrica Calinesti si Centrul de Permanenta Calinesti din comuna Calinesti, judetul Arges</t>
  </si>
  <si>
    <t>CAPITOLUL 61.02 ORDINE PUBLICA SI SIGURANTA NATIONALA</t>
  </si>
  <si>
    <t>71.01.01 Constructii</t>
  </si>
  <si>
    <t>Inspectoratul pentru Situatii de Urgenta</t>
  </si>
  <si>
    <t>Operationalizarea Dispeceratului Integrat la nivelul judetului Arges</t>
  </si>
  <si>
    <t xml:space="preserve"> Spitalul de Recuperare Bradet</t>
  </si>
  <si>
    <t xml:space="preserve"> Amenajare parc agrement</t>
  </si>
  <si>
    <t xml:space="preserve"> Constructie sala vestiare personal si circuit separare transport lenjerie</t>
  </si>
  <si>
    <t>CAPITOLUL 67.10 CULTURA,RECREERE SI RELIGIE</t>
  </si>
  <si>
    <t>Teatrul "Al. Davila" Pitesti</t>
  </si>
  <si>
    <t>Consolidarea si modernizarea imobilului situat in str.Domnita Balasa, nr.19, apartinand Teatrului Davila Pitesti, denumita Sala Aschiuta, judetul Arges</t>
  </si>
  <si>
    <t xml:space="preserve"> Proiectare si executie scara exterioara incendiu</t>
  </si>
  <si>
    <t>CAPITOLUL 84 .02 TRANSPORTURI</t>
  </si>
  <si>
    <t>1. Modernizare DJ 738 Poienari (DN 73 km 44+500) - Jugur - Draghici - Mihaesti (DC11), km 10+200-13+600, L= 3,4 km, judetul Arges</t>
  </si>
  <si>
    <t>2. Modernizare DJ 704 E Ursoaia - Bascovele - Ceauresti, km 3+100 - 7+600, L=4,5 km, judetul Arges</t>
  </si>
  <si>
    <t>3. Modernizare DJ 731 D , km 15+150 - 16+150, L=1,0 km, comuna Cosesti, jud.Arges</t>
  </si>
  <si>
    <t>4. Modernizare DJ 703G Suici (DJ703H)-Ianculesti-lim.jud. Valcea,km 14+000-16+921, L=2,921 km, comuna Suici</t>
  </si>
  <si>
    <t>5. Modernizare DJ 731 B, sate Sămara şi Metofu, Km 1+603 – Km 3+728, L=2,125 Km, comuna Poiana Lacului</t>
  </si>
  <si>
    <t xml:space="preserve">6. Modernizare DJ732 C Bughea de Jos - Malu - Godeni, Km 7+165 – Km 8+695, L= 1,53 Km </t>
  </si>
  <si>
    <t xml:space="preserve">7. Modernizare DJ 679 C lzvoru - Mozăceni Km 12+489 - Km 21+688 , L = 9,199 Km </t>
  </si>
  <si>
    <t xml:space="preserve">8. Modernizare DJ 703 H Salatrucu-Valcea, Km 25+151 -  Km 29+863, L = 4,712 Km </t>
  </si>
  <si>
    <t>9. Modernizare DJ 704D Prislop (DN7) - Lupueni (DJ 703E), Km 0+000- Km 2+358, L= 2,358 Km  in comunele Bascov si Babana</t>
  </si>
  <si>
    <t>10. Modernizare DJ 703E Pitesti (DN 67) - Babana - Cocu, Km 1+800 - Km 19+765, L= 17,965 Km "</t>
  </si>
  <si>
    <t>11. Modernizare DJ 703 B Moraresti - Uda, Km 16+200 - Km 17+753, in Comuna Uda, L=1,553 km</t>
  </si>
  <si>
    <t>12. Modernizare DJ 679A  Barla (DJ 679) – Caldararu, Km 0+000 -  Km 12+835, L=12,835 km</t>
  </si>
  <si>
    <t>13. Modernizare DJ 704 G Cicanesti - Suici (DJ 703H ), Km 9+532 -  Km 13+435, L=3,903 Km”</t>
  </si>
  <si>
    <t>14. Modernizare DJ 739 Bârzeşti (DN 73 D) – Negresti – Zgripcesti – Beleti, km 0+474 - Km 2+300,  L=1,826 Km, in Comuna Vulturesti”</t>
  </si>
  <si>
    <t>15.Locuinte de serviciu, localitatea Stefanesti, sat Stefanestii Noi, str. Calea Bucuresti, nr.339B, jud. Arges</t>
  </si>
  <si>
    <t>16. Relocare utilitati (conducte gaze) "Pod pe DJ 738 Jugur-Drăghici-Mihăeşti peste râul Târgului, km 21+900, în comuna Mihăeşti"</t>
  </si>
  <si>
    <t>17. Modernizare DJ 703 H Curtea de Arges - Valea Danului - Cepari - Suici, Lim. Jud. Valcea, km 9+475 - 10+364, L=0,889 km, com. Valea Danului si Cepari, jud. Arges</t>
  </si>
  <si>
    <t xml:space="preserve">C. Alte cheltuieli de investiţii </t>
  </si>
  <si>
    <t>b. dotari independente</t>
  </si>
  <si>
    <t>71.01 Active fixe</t>
  </si>
  <si>
    <t>Hard disk 18 TB</t>
  </si>
  <si>
    <t>Licenta Windows Server 2019</t>
  </si>
  <si>
    <t>Licenta SQL Server 2019</t>
  </si>
  <si>
    <t>Windows Server 2019  CAL 5 pack</t>
  </si>
  <si>
    <t>Windows SQL Server 2019  Standard CAL</t>
  </si>
  <si>
    <t>CAPITOLUL 54.02 ALTE SERVICII PUBLICE GENERALE</t>
  </si>
  <si>
    <t>DIRECTIA JUDETEANA PENTRU EVIDENTA PERSOANELOR PITESTI</t>
  </si>
  <si>
    <t>Sistem antiefractie la parterul D.G.E.P. Arges</t>
  </si>
  <si>
    <t>Motopompa transportabila tip B</t>
  </si>
  <si>
    <t>Imprimanta laser de retea color A3</t>
  </si>
  <si>
    <t>CAPITOLUL 65.02 INVATAMANT</t>
  </si>
  <si>
    <t>Gradinita Speciala Sfanta Elena</t>
  </si>
  <si>
    <t>Centrala termica</t>
  </si>
  <si>
    <t>1. Centrul Scolar de Educatie Incluziva " Sfanta Marina"</t>
  </si>
  <si>
    <t>Tabla interactiva</t>
  </si>
  <si>
    <t>Copiator A3 color</t>
  </si>
  <si>
    <t>2. Centrul Scolar de Educatie Incluziva " Sfantul Stelian"</t>
  </si>
  <si>
    <t>Consolidarea capacitatii de gestionare a crizei sanitare cauzata de COVID-19 in cadrul Spitalului Judetean de Urgenta Pitesti</t>
  </si>
  <si>
    <t>2. Spitalul de Pediatrie Pitesti</t>
  </si>
  <si>
    <t>Cresterea capacitatii Spitalului de Pediatrie Pitesti de gestionare a crizei sanitare COVID-19</t>
  </si>
  <si>
    <t>3. Spitalul Orasenesc "Regele Carol I" Costesti</t>
  </si>
  <si>
    <t>Consolidarea capacitatii de gestionare a crizei sanitare COVID-19 in cadrul Spitalului Orasenesc Regele Carol I Costesti</t>
  </si>
  <si>
    <t>4. Spitalul de Psihiatrie "Sf.Maria" Vedea</t>
  </si>
  <si>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Prioritizarea masurilor de diagnostic si tratament in vederea consolidarii capacitatii de gestionare a crizei sanitare covid-19 cu impact asupra pacientilor cu afectiuni psihice atat din mediul urban cat si rural, privind necesitatea şi oportunitatea efectuării cheltuielilor de investiţii pentru: Dotarea spitalului de psihiatrie „ Sf.Maria” Vedea, cu echipamente necesare (aparatură medicală și echipamente de protecție) pentru tratarea pacienților  diagnosticați sau suspecți cu COVID  19</t>
    </r>
  </si>
  <si>
    <t>5. Spitalul PNF Valea Iasului</t>
  </si>
  <si>
    <t>Cresterea capacitatii de gestionare a crizei sanitare COVID-19 in cadrul Spitalului de Pneumoftiziologie "Sfantul Andrei" Valea Iasului</t>
  </si>
  <si>
    <t>6. Spitalul de Pneumoftiziologie Leordeni</t>
  </si>
  <si>
    <t>Consolidarea capacitatii de gestionare a crizei sanitare COVID-19  pentru Spitalul de Pneumoftiziologie Leordeni, judetul Arges, cod SMIS 142003</t>
  </si>
  <si>
    <t>Aparat de ventilatie mecanica de performanta inalta</t>
  </si>
  <si>
    <t>Aparat mobil pentru epurare extrarenala</t>
  </si>
  <si>
    <t>Masina de spalat cu bariera septica 35-39 kg</t>
  </si>
  <si>
    <t>Aparat de radiologie cu brat C, intensificator si accesorii</t>
  </si>
  <si>
    <t>Grup electrogen minim 350 kva</t>
  </si>
  <si>
    <t>3. Spitalul  PNF Valea  Iasului</t>
  </si>
  <si>
    <t>Centrifuga de laborator</t>
  </si>
  <si>
    <t>Bicicleta medicala de exercitii</t>
  </si>
  <si>
    <t>Banda alergare</t>
  </si>
  <si>
    <t xml:space="preserve">Lampa de radiatii cu inflarosii </t>
  </si>
  <si>
    <t>Sistem supraveghere video</t>
  </si>
  <si>
    <t>Dispozitiv de testare rapida a eficacitatii procedurii de curatenie si dezinfectie</t>
  </si>
  <si>
    <t>Usi plumb radiologie</t>
  </si>
  <si>
    <t>4. Spitalul de Recuperare Bradet</t>
  </si>
  <si>
    <t>Aparat masaj limfatic</t>
  </si>
  <si>
    <t>Server</t>
  </si>
  <si>
    <t xml:space="preserve">Aparat diatermie </t>
  </si>
  <si>
    <t>UPS</t>
  </si>
  <si>
    <t>Defibrilator</t>
  </si>
  <si>
    <t>Switch</t>
  </si>
  <si>
    <t>5. Spitalul de Boli Cronice si Geriatrie Stefanesti</t>
  </si>
  <si>
    <t xml:space="preserve">Electrocardiograf cu 3 canale cu interpretare rezultat </t>
  </si>
  <si>
    <t xml:space="preserve">Electrocardiograf </t>
  </si>
  <si>
    <t xml:space="preserve">Concentrator de oxigen </t>
  </si>
  <si>
    <t>Microscop optic in camp luminos</t>
  </si>
  <si>
    <t>Aparat de incalzit perfuzii</t>
  </si>
  <si>
    <t>1. Spitalul de Recuperare Bradet</t>
  </si>
  <si>
    <t>Licenta Windows Server</t>
  </si>
  <si>
    <t>Licenta SQL Server</t>
  </si>
  <si>
    <t>Licenta Firewall (soft)</t>
  </si>
  <si>
    <t>1. Biblioteca Judeteana "Dinicu Golescu" Pitesti</t>
  </si>
  <si>
    <t>Server firewall</t>
  </si>
  <si>
    <t>2. Muzeul Judetean Arges</t>
  </si>
  <si>
    <t>Achizitie si montaj centrala termica pe peleti 80kw</t>
  </si>
  <si>
    <t>Muzeul Judetean Arges</t>
  </si>
  <si>
    <t>Film planetariu cu licenta</t>
  </si>
  <si>
    <t xml:space="preserve">CAPITOLUL68 ASISTENTA SOCIALA </t>
  </si>
  <si>
    <t>1. Directia Generala de Asistenta Sociala si Protectia Copilului Arges</t>
  </si>
  <si>
    <t xml:space="preserve">Sistem Desktop PC </t>
  </si>
  <si>
    <t xml:space="preserve">Achizitie si montaj centrala termica        </t>
  </si>
  <si>
    <t>2. Complexul de Servicii pentru Persoane cu Dizabilitati Pitesti</t>
  </si>
  <si>
    <t xml:space="preserve">Aparat de terapie laser cu ecran touch screen color </t>
  </si>
  <si>
    <t xml:space="preserve">Licenta test Achenbach (ASEBA)  </t>
  </si>
  <si>
    <t>Licenta chestionar de evaluare a coping-ului emotional ( adulti si adolescenti)</t>
  </si>
  <si>
    <t xml:space="preserve"> Unitatea de Asistenta Medico-Sociala Dedulesti</t>
  </si>
  <si>
    <t>Boiler termoelectric cu 2 serpentine 1000 l</t>
  </si>
  <si>
    <t xml:space="preserve">CAPITOLUL 70.02 LOCUINTE, SERVICII SI DEZVOLTARE ECONOMICA </t>
  </si>
  <si>
    <t>Serviciul Public Judetean Salvamont Arges</t>
  </si>
  <si>
    <t>Rucsac avalansa electric 35 L</t>
  </si>
  <si>
    <t xml:space="preserve">Casca salvator aero </t>
  </si>
  <si>
    <t>Autobasculanta 8x4</t>
  </si>
  <si>
    <t>CAPITOLUL 87.10 ALTE ACTIUNI ECONOMICE</t>
  </si>
  <si>
    <t xml:space="preserve">SERVICIUL PUBLIC JUDETEAN DE PAZA SI ORDINE ARGES </t>
  </si>
  <si>
    <t xml:space="preserve">Autoturism </t>
  </si>
  <si>
    <t>c. cheltuieli aferente studiilor de fezabilitate si alte studii</t>
  </si>
  <si>
    <t xml:space="preserve"> 10 Venituri proprii</t>
  </si>
  <si>
    <t>1. Spitalul de Pediatrie Pitesti</t>
  </si>
  <si>
    <t>Servicii DALI lucrari reparatii capitale sectia ATI</t>
  </si>
  <si>
    <t>Servicii DALI lucrari reparatii capitale sectia Chirurgie etaj 1</t>
  </si>
  <si>
    <t>2.Spitalul de Recuperare Bradet</t>
  </si>
  <si>
    <t>Proiect, avize, autorizatii si asistenta tehnica amenajare parc agrement</t>
  </si>
  <si>
    <t>Proiect, avize, autorizatii si asistenta tehnica constructie sala vestiare personal si circuit separare transport lenjerie</t>
  </si>
  <si>
    <t>Documentatii in vederea obtinerii autorizatiei de securitate la incendiu</t>
  </si>
  <si>
    <r>
      <t>Avize, autorizatii si asistenta tehnica "Lucrari de construire in vederea conformarii imobilului la cerinta esentiala de calitate "</t>
    </r>
    <r>
      <rPr>
        <i/>
        <sz val="10"/>
        <rFont val="Arial"/>
        <family val="2"/>
        <charset val="238"/>
      </rPr>
      <t>Securitate la incendiu</t>
    </r>
    <r>
      <rPr>
        <sz val="10"/>
        <rFont val="Arial"/>
        <family val="2"/>
        <charset val="238"/>
      </rPr>
      <t>""</t>
    </r>
  </si>
  <si>
    <t>3. Spitalul PNF Valea Iasului</t>
  </si>
  <si>
    <t>Proiect instalatie electrica</t>
  </si>
  <si>
    <t>1. Teatrul "Al. Davila" Pitesti</t>
  </si>
  <si>
    <t>Cheltuieli pentru proiectare si asistenta tehnica pentru obiectivul de investitii: Consolidarea si modernizarea imobilului situat in str.Domnita Balasa, nr.19, apartinand Teatrului Davila Pitesti, denumita Sala Aschiuta, judetul Arges</t>
  </si>
  <si>
    <t>2. MUZEUL JUDETEAN ARGES</t>
  </si>
  <si>
    <t>Documentatie in vederea obtinerii autorizatiei la incendiu</t>
  </si>
  <si>
    <t>Unitatea de Asistenta Medico-Sociala Dedulesti</t>
  </si>
  <si>
    <t>Proiect tehnic pentru "Reabilitare, supraetajare si extindere corp A"</t>
  </si>
  <si>
    <t>Documentatie tehnica faza DALI pentru Baza de salvare Montana cota 2000 Transfagarasan</t>
  </si>
  <si>
    <t xml:space="preserve">Servicii de elaborare documentatii tehnico economice si alte documentatii:studii, documentatii tehnice necesare in vederea obtinerii avizelor/acordurilor/autorizatiilor, expertize tehnice (drum si poduri), D.A.L.I.(inclusiv tema de proiectare), PT, DE, asistenta tehnica din partea proiectantului si Verificare tehnica de calitate PT si DE pentru:"Modernizare DJ 679:Paduroiu(67B)-Lipia-Popesti-Lunca Corbului-Padureti-Ciesti-Falfani-Cotmeana-Malu-Barla-Lim.Jud.Olt, km 0+000-48.222, L=47,670 km" </t>
  </si>
  <si>
    <t>Elaborare documentatii tehnice pentru obtinere Autorizatie de gospodarire a apelor "Pod pe DJ 731B Samara-Babana-Cocu, km 3+964 peste paraul Vartej, L=24m, in comuna Babana"</t>
  </si>
  <si>
    <t>Documentatie de avizare  a lucrarilor de interventie pentru obiectivul "Modernizare DJ 679 D Malu (DJ 679- km 38+940)-Coltu-Ungheni-Recea-Negrasi-Mozacu, km 7+940-14+940, L=7 km, comuna  Ungheni, jud.Arges"</t>
  </si>
  <si>
    <t>Documentatie de avizare  a lucrarilor de interventie pentru obiectivul " Modernizare DJ 703 Moraresti (DN 7 - km 148+980) - Salistea -Vedea - lim.Jud. Olt (km 34+714) -lim. Jud. Olt (km 41+164) - Marghia - Padureti - Costesti- Serbanesti- Silistea - Cateasca- Leordeni (DN 7- km 91+230), km 77+826-83+126, L= 5,3 km, comuna Cateasca , jud.Arges"</t>
  </si>
  <si>
    <t>Documentatie de avizare  a lucrarilor de interventie pentru obiectivul " Modernizare drum judetean DJ 678B  lim. jud.Valcea  - Cuca ( DJ703-9+675), km 26+950 - 27+862, L =0,912 km, comuna Cuca, jud.Arges"</t>
  </si>
  <si>
    <t>Documentatie de avizare  a lucrarilor de interventie pentru obiectivul " Modernizare drum judetean  DJ 678 E Teodoresti (DJ 703 - km 13+339) - Cotu - lim. Jud.Valcea, km 1+200 - 3+000, L = 1,8 km, comuna Cuca"</t>
  </si>
  <si>
    <t>Servicii PT+DE+CS si asistenta tehnica din partea proiectantului pentru "Modernizare DJ 731 D , km 15+150 - 16+150, L=1,0 km, comuna Cosesti, jud.Arges"</t>
  </si>
  <si>
    <t>Servicii PT+DE+CS si asistenta tehnica din partea proiectantului pentru  " Modernizare DJ 703 Moraresti (DN 7 - km 148+980) - Salistea -Vedea - lim.Jud. Olt (km 34+714) -lim. Jud. Olt (km 41+164) - Marghia - Padureti - Costesti- Serbanesti- Silistea - Cateasca- Leordeni (DN 7- km 91+230), km 77+826-83+126, L= 5,3 km, comuna Cateasca , jud.Arges"</t>
  </si>
  <si>
    <t>d. cheltuieli privind consolidarile</t>
  </si>
  <si>
    <t xml:space="preserve">71.03.Reparatii capitale aferente activelor fixe </t>
  </si>
  <si>
    <t>Consolidare si reabilitare Spital Judetean de Urgenta Pitesti</t>
  </si>
  <si>
    <t>e. alte cheltuieli asimilate investitiilor</t>
  </si>
  <si>
    <t>71.01.30 Alte active fixe</t>
  </si>
  <si>
    <t>Proiectare si executie instalatie de utilizare a gazelor naturale si instalatie termica</t>
  </si>
  <si>
    <t>CAPITOLUL 60.02 APARARE</t>
  </si>
  <si>
    <t>CENTRUL MILITAR JUDETEAN ARGES</t>
  </si>
  <si>
    <t>Proiectare si executie gard imprejmuitor</t>
  </si>
  <si>
    <t>Lucrari de construire in vederea conformarii imobilului la cerinta esentiala de calitate "Securitate la incendiu"</t>
  </si>
  <si>
    <t>2. Spitalul de Boli Cronice Calinesti</t>
  </si>
  <si>
    <t>Refacerea instalatiei electrice etaj I, parter, subsol</t>
  </si>
  <si>
    <t>3. Spitalul de Pneumoftiziologie Leordeni</t>
  </si>
  <si>
    <t xml:space="preserve"> Sistem alertare si alarmare nivel crescut de oxigen</t>
  </si>
  <si>
    <t xml:space="preserve"> Instalatie electrica corp central si pavilioane, Iluminat exterior parc</t>
  </si>
  <si>
    <t>4. Spitalul de Pediatrie Pitesti</t>
  </si>
  <si>
    <t>Lucrari proiectare, achizitie si executie inlocuire cazan abur cu instalatii aferente</t>
  </si>
  <si>
    <t>1. Spitalul PNF Valea Iasului</t>
  </si>
  <si>
    <t>Reparatii capitale montare parchet</t>
  </si>
  <si>
    <t xml:space="preserve">Proiectare si executie reparatie capitala/modernizare  ascensor electric persoane  + diriginte santier </t>
  </si>
  <si>
    <t>2. Spitalul de Boli Cronice si Geriatrie "Constantin Balaceanu Stolnici" Stefanesti</t>
  </si>
  <si>
    <t>Inlocuire instalatie electrica cladire spital</t>
  </si>
  <si>
    <t>3. Spitalul de Pediatrie Pitesti</t>
  </si>
  <si>
    <t>Servicii proiectare si executie lucrari reparatii capitale sectia ATI</t>
  </si>
  <si>
    <t>Servicii proiectare si executie lucrari reparatii capitale Chirurgie etaj I</t>
  </si>
  <si>
    <t xml:space="preserve"> Racordare la reteaua de canalizare</t>
  </si>
  <si>
    <t>1. Unitatea de Asistenta Medico-Sociala Suici</t>
  </si>
  <si>
    <t>Proiectare si executie Amenajare Parc si Alei UAMS Suici</t>
  </si>
  <si>
    <t>2. Unitatea de Asistenta Medico-Sociala Calinesti</t>
  </si>
  <si>
    <t>Sistem de detectie, semnalizare si alarmare la incendiu cu confirmare evacuare persoane din incapere</t>
  </si>
  <si>
    <t>DIRECTOR EXECUTIV</t>
  </si>
  <si>
    <t>ALIN STOICEA</t>
  </si>
  <si>
    <t>INTOCMIT</t>
  </si>
  <si>
    <t>IULIA TOITAN</t>
  </si>
  <si>
    <t xml:space="preserve">                                                                                       ANEXA nr. 4 La  H.C.J  nr. 27/08.02.2022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</si>
</sst>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Arial"/>
      <family val="2"/>
      <charset val="238"/>
    </font>
    <font>
      <sz val="11"/>
      <name val="Arial"/>
      <family val="2"/>
    </font>
    <font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2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4" fillId="0" borderId="0"/>
  </cellStyleXfs>
  <cellXfs count="354">
    <xf numFmtId="0" fontId="0" fillId="0" borderId="0" xfId="0"/>
    <xf numFmtId="0" fontId="2" fillId="0" borderId="0" xfId="1" applyFill="1"/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2" fillId="0" borderId="0" xfId="1"/>
    <xf numFmtId="0" fontId="2" fillId="0" borderId="1" xfId="1" applyBorder="1" applyAlignment="1">
      <alignment horizontal="center"/>
    </xf>
    <xf numFmtId="0" fontId="3" fillId="0" borderId="0" xfId="1" quotePrefix="1" applyNumberFormat="1" applyFont="1" applyBorder="1" applyAlignment="1">
      <alignment horizontal="center" vertical="center"/>
    </xf>
    <xf numFmtId="0" fontId="2" fillId="0" borderId="2" xfId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3" xfId="1" applyBorder="1"/>
    <xf numFmtId="0" fontId="2" fillId="0" borderId="3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4" xfId="1" applyBorder="1" applyAlignment="1">
      <alignment horizontal="center"/>
    </xf>
    <xf numFmtId="0" fontId="6" fillId="2" borderId="2" xfId="1" applyFont="1" applyFill="1" applyBorder="1" applyAlignment="1"/>
    <xf numFmtId="0" fontId="5" fillId="2" borderId="2" xfId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right"/>
    </xf>
    <xf numFmtId="0" fontId="5" fillId="2" borderId="4" xfId="1" applyFont="1" applyFill="1" applyBorder="1"/>
    <xf numFmtId="0" fontId="5" fillId="2" borderId="4" xfId="1" applyFont="1" applyFill="1" applyBorder="1" applyAlignment="1">
      <alignment horizontal="center"/>
    </xf>
    <xf numFmtId="0" fontId="8" fillId="0" borderId="3" xfId="1" applyFont="1" applyFill="1" applyBorder="1" applyAlignment="1"/>
    <xf numFmtId="0" fontId="4" fillId="0" borderId="2" xfId="1" applyFont="1" applyFill="1" applyBorder="1" applyAlignment="1">
      <alignment horizontal="center"/>
    </xf>
    <xf numFmtId="4" fontId="2" fillId="0" borderId="5" xfId="1" applyNumberFormat="1" applyFill="1" applyBorder="1" applyAlignment="1">
      <alignment horizontal="right"/>
    </xf>
    <xf numFmtId="0" fontId="3" fillId="0" borderId="4" xfId="1" applyFont="1" applyFill="1" applyBorder="1" applyAlignment="1"/>
    <xf numFmtId="0" fontId="4" fillId="0" borderId="4" xfId="1" applyFont="1" applyFill="1" applyBorder="1" applyAlignment="1">
      <alignment horizontal="center"/>
    </xf>
    <xf numFmtId="0" fontId="9" fillId="0" borderId="2" xfId="1" applyFont="1" applyFill="1" applyBorder="1" applyAlignment="1">
      <alignment wrapText="1"/>
    </xf>
    <xf numFmtId="0" fontId="10" fillId="0" borderId="0" xfId="1" applyFont="1" applyFill="1"/>
    <xf numFmtId="0" fontId="4" fillId="0" borderId="4" xfId="1" applyFont="1" applyFill="1" applyBorder="1" applyAlignment="1">
      <alignment wrapText="1"/>
    </xf>
    <xf numFmtId="0" fontId="9" fillId="0" borderId="3" xfId="1" applyFont="1" applyFill="1" applyBorder="1" applyAlignment="1"/>
    <xf numFmtId="0" fontId="3" fillId="3" borderId="3" xfId="1" applyFont="1" applyFill="1" applyBorder="1" applyAlignment="1">
      <alignment horizontal="center"/>
    </xf>
    <xf numFmtId="0" fontId="2" fillId="3" borderId="0" xfId="1" applyFill="1"/>
    <xf numFmtId="0" fontId="11" fillId="3" borderId="3" xfId="1" applyFont="1" applyFill="1" applyBorder="1"/>
    <xf numFmtId="0" fontId="11" fillId="0" borderId="2" xfId="1" applyFont="1" applyFill="1" applyBorder="1"/>
    <xf numFmtId="0" fontId="2" fillId="0" borderId="2" xfId="1" applyFill="1" applyBorder="1" applyAlignment="1">
      <alignment horizontal="center"/>
    </xf>
    <xf numFmtId="0" fontId="11" fillId="0" borderId="4" xfId="1" applyFont="1" applyFill="1" applyBorder="1"/>
    <xf numFmtId="0" fontId="2" fillId="0" borderId="4" xfId="1" applyFill="1" applyBorder="1" applyAlignment="1">
      <alignment horizontal="center"/>
    </xf>
    <xf numFmtId="0" fontId="4" fillId="0" borderId="2" xfId="1" applyFont="1" applyFill="1" applyBorder="1" applyAlignment="1"/>
    <xf numFmtId="0" fontId="4" fillId="0" borderId="4" xfId="1" applyFont="1" applyFill="1" applyBorder="1" applyAlignment="1"/>
    <xf numFmtId="0" fontId="3" fillId="0" borderId="4" xfId="1" applyFont="1" applyFill="1" applyBorder="1" applyAlignment="1">
      <alignment horizontal="center"/>
    </xf>
    <xf numFmtId="0" fontId="4" fillId="0" borderId="2" xfId="1" applyFont="1" applyFill="1" applyBorder="1"/>
    <xf numFmtId="4" fontId="2" fillId="0" borderId="2" xfId="1" applyNumberFormat="1" applyFill="1" applyBorder="1" applyAlignment="1">
      <alignment horizontal="right"/>
    </xf>
    <xf numFmtId="0" fontId="4" fillId="0" borderId="4" xfId="1" applyFont="1" applyFill="1" applyBorder="1"/>
    <xf numFmtId="0" fontId="2" fillId="0" borderId="3" xfId="1" applyFill="1" applyBorder="1" applyAlignment="1">
      <alignment horizontal="center"/>
    </xf>
    <xf numFmtId="0" fontId="3" fillId="0" borderId="3" xfId="1" applyFont="1" applyFill="1" applyBorder="1" applyAlignment="1"/>
    <xf numFmtId="0" fontId="3" fillId="0" borderId="2" xfId="1" applyFont="1" applyFill="1" applyBorder="1" applyAlignment="1"/>
    <xf numFmtId="0" fontId="2" fillId="0" borderId="4" xfId="1" applyFill="1" applyBorder="1"/>
    <xf numFmtId="4" fontId="2" fillId="0" borderId="0" xfId="1" applyNumberFormat="1"/>
    <xf numFmtId="0" fontId="8" fillId="3" borderId="2" xfId="1" applyFont="1" applyFill="1" applyBorder="1"/>
    <xf numFmtId="0" fontId="11" fillId="4" borderId="2" xfId="1" applyFont="1" applyFill="1" applyBorder="1" applyAlignment="1">
      <alignment wrapText="1"/>
    </xf>
    <xf numFmtId="0" fontId="8" fillId="0" borderId="3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wrapText="1"/>
    </xf>
    <xf numFmtId="0" fontId="5" fillId="2" borderId="5" xfId="1" applyFont="1" applyFill="1" applyBorder="1" applyAlignment="1"/>
    <xf numFmtId="0" fontId="2" fillId="5" borderId="0" xfId="1" applyFill="1"/>
    <xf numFmtId="0" fontId="12" fillId="0" borderId="2" xfId="1" applyFont="1" applyFill="1" applyBorder="1" applyAlignment="1"/>
    <xf numFmtId="0" fontId="3" fillId="0" borderId="2" xfId="1" applyFont="1" applyFill="1" applyBorder="1" applyAlignment="1">
      <alignment horizontal="center"/>
    </xf>
    <xf numFmtId="0" fontId="5" fillId="0" borderId="4" xfId="1" applyFont="1" applyFill="1" applyBorder="1"/>
    <xf numFmtId="0" fontId="13" fillId="0" borderId="3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center"/>
    </xf>
    <xf numFmtId="4" fontId="4" fillId="0" borderId="4" xfId="1" applyNumberFormat="1" applyFont="1" applyFill="1" applyBorder="1" applyAlignment="1">
      <alignment horizontal="right"/>
    </xf>
    <xf numFmtId="4" fontId="2" fillId="0" borderId="4" xfId="1" applyNumberFormat="1" applyFill="1" applyBorder="1" applyAlignment="1">
      <alignment horizontal="right"/>
    </xf>
    <xf numFmtId="0" fontId="4" fillId="0" borderId="3" xfId="1" applyFont="1" applyFill="1" applyBorder="1"/>
    <xf numFmtId="4" fontId="4" fillId="0" borderId="5" xfId="1" applyNumberFormat="1" applyFont="1" applyFill="1" applyBorder="1" applyAlignment="1">
      <alignment horizontal="right"/>
    </xf>
    <xf numFmtId="0" fontId="2" fillId="0" borderId="0" xfId="1" applyFill="1" applyBorder="1"/>
    <xf numFmtId="0" fontId="8" fillId="0" borderId="2" xfId="1" applyFont="1" applyFill="1" applyBorder="1" applyAlignment="1"/>
    <xf numFmtId="4" fontId="4" fillId="0" borderId="0" xfId="1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left" wrapText="1"/>
    </xf>
    <xf numFmtId="0" fontId="5" fillId="2" borderId="7" xfId="1" applyFont="1" applyFill="1" applyBorder="1" applyAlignment="1">
      <alignment horizontal="left" wrapText="1"/>
    </xf>
    <xf numFmtId="0" fontId="5" fillId="2" borderId="8" xfId="1" applyFont="1" applyFill="1" applyBorder="1" applyAlignment="1">
      <alignment horizontal="left" wrapText="1"/>
    </xf>
    <xf numFmtId="0" fontId="5" fillId="6" borderId="0" xfId="1" applyFont="1" applyFill="1" applyBorder="1" applyAlignment="1">
      <alignment horizontal="left" wrapText="1"/>
    </xf>
    <xf numFmtId="0" fontId="5" fillId="3" borderId="0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4" fontId="3" fillId="0" borderId="5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2" xfId="1" applyFont="1" applyFill="1" applyBorder="1"/>
    <xf numFmtId="0" fontId="9" fillId="3" borderId="2" xfId="1" applyFont="1" applyFill="1" applyBorder="1" applyAlignment="1">
      <alignment wrapText="1"/>
    </xf>
    <xf numFmtId="0" fontId="4" fillId="3" borderId="2" xfId="1" applyFont="1" applyFill="1" applyBorder="1" applyAlignment="1">
      <alignment horizontal="center"/>
    </xf>
    <xf numFmtId="4" fontId="4" fillId="3" borderId="5" xfId="1" applyNumberFormat="1" applyFont="1" applyFill="1" applyBorder="1" applyAlignment="1">
      <alignment horizontal="right"/>
    </xf>
    <xf numFmtId="0" fontId="2" fillId="3" borderId="0" xfId="1" applyFill="1" applyBorder="1"/>
    <xf numFmtId="0" fontId="9" fillId="3" borderId="4" xfId="1" applyFont="1" applyFill="1" applyBorder="1" applyAlignment="1">
      <alignment wrapText="1"/>
    </xf>
    <xf numFmtId="0" fontId="4" fillId="3" borderId="4" xfId="1" applyFont="1" applyFill="1" applyBorder="1" applyAlignment="1">
      <alignment horizontal="center"/>
    </xf>
    <xf numFmtId="0" fontId="4" fillId="3" borderId="2" xfId="1" applyFont="1" applyFill="1" applyBorder="1" applyAlignment="1">
      <alignment wrapText="1"/>
    </xf>
    <xf numFmtId="0" fontId="4" fillId="3" borderId="0" xfId="1" applyFont="1" applyFill="1" applyBorder="1"/>
    <xf numFmtId="0" fontId="4" fillId="3" borderId="0" xfId="1" applyFont="1" applyFill="1"/>
    <xf numFmtId="0" fontId="4" fillId="3" borderId="4" xfId="1" applyFont="1" applyFill="1" applyBorder="1"/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/>
    <xf numFmtId="0" fontId="3" fillId="0" borderId="4" xfId="1" applyFont="1" applyFill="1" applyBorder="1"/>
    <xf numFmtId="0" fontId="3" fillId="0" borderId="2" xfId="1" applyFont="1" applyFill="1" applyBorder="1" applyAlignment="1">
      <alignment wrapText="1"/>
    </xf>
    <xf numFmtId="0" fontId="11" fillId="0" borderId="4" xfId="1" applyFont="1" applyFill="1" applyBorder="1" applyAlignment="1">
      <alignment wrapText="1"/>
    </xf>
    <xf numFmtId="0" fontId="3" fillId="0" borderId="0" xfId="1" applyFont="1"/>
    <xf numFmtId="0" fontId="2" fillId="0" borderId="0" xfId="1" applyBorder="1"/>
    <xf numFmtId="0" fontId="7" fillId="0" borderId="2" xfId="1" applyFont="1" applyFill="1" applyBorder="1"/>
    <xf numFmtId="4" fontId="3" fillId="3" borderId="5" xfId="1" applyNumberFormat="1" applyFont="1" applyFill="1" applyBorder="1" applyAlignment="1">
      <alignment horizontal="right"/>
    </xf>
    <xf numFmtId="2" fontId="2" fillId="0" borderId="0" xfId="1" applyNumberFormat="1" applyBorder="1"/>
    <xf numFmtId="0" fontId="7" fillId="3" borderId="2" xfId="1" applyFont="1" applyFill="1" applyBorder="1"/>
    <xf numFmtId="0" fontId="7" fillId="3" borderId="2" xfId="1" applyFont="1" applyFill="1" applyBorder="1" applyAlignment="1">
      <alignment horizontal="center"/>
    </xf>
    <xf numFmtId="4" fontId="7" fillId="0" borderId="5" xfId="1" applyNumberFormat="1" applyFont="1" applyFill="1" applyBorder="1" applyAlignment="1">
      <alignment horizontal="right"/>
    </xf>
    <xf numFmtId="0" fontId="7" fillId="3" borderId="0" xfId="1" applyFont="1" applyFill="1"/>
    <xf numFmtId="0" fontId="7" fillId="3" borderId="4" xfId="1" applyFont="1" applyFill="1" applyBorder="1"/>
    <xf numFmtId="0" fontId="7" fillId="3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vertical="top" wrapText="1"/>
    </xf>
    <xf numFmtId="0" fontId="3" fillId="3" borderId="2" xfId="1" applyFont="1" applyFill="1" applyBorder="1" applyAlignment="1">
      <alignment horizontal="center"/>
    </xf>
    <xf numFmtId="0" fontId="3" fillId="3" borderId="0" xfId="1" applyFont="1" applyFill="1"/>
    <xf numFmtId="0" fontId="3" fillId="3" borderId="4" xfId="1" applyFont="1" applyFill="1" applyBorder="1"/>
    <xf numFmtId="0" fontId="3" fillId="3" borderId="4" xfId="1" applyFont="1" applyFill="1" applyBorder="1" applyAlignment="1">
      <alignment horizontal="center"/>
    </xf>
    <xf numFmtId="0" fontId="14" fillId="3" borderId="2" xfId="2" applyFont="1" applyFill="1" applyBorder="1" applyAlignment="1">
      <alignment vertical="top" wrapText="1"/>
    </xf>
    <xf numFmtId="0" fontId="14" fillId="3" borderId="2" xfId="2" applyFont="1" applyFill="1" applyBorder="1" applyAlignment="1">
      <alignment wrapText="1"/>
    </xf>
    <xf numFmtId="0" fontId="15" fillId="3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wrapText="1"/>
    </xf>
    <xf numFmtId="0" fontId="9" fillId="3" borderId="3" xfId="1" applyFont="1" applyFill="1" applyBorder="1" applyAlignment="1"/>
    <xf numFmtId="4" fontId="2" fillId="3" borderId="5" xfId="1" applyNumberFormat="1" applyFill="1" applyBorder="1" applyAlignment="1">
      <alignment horizontal="right"/>
    </xf>
    <xf numFmtId="0" fontId="11" fillId="3" borderId="4" xfId="1" applyFont="1" applyFill="1" applyBorder="1"/>
    <xf numFmtId="0" fontId="7" fillId="3" borderId="3" xfId="1" applyFont="1" applyFill="1" applyBorder="1" applyAlignment="1">
      <alignment wrapText="1"/>
    </xf>
    <xf numFmtId="0" fontId="3" fillId="3" borderId="3" xfId="1" applyFont="1" applyFill="1" applyBorder="1" applyAlignment="1">
      <alignment wrapText="1"/>
    </xf>
    <xf numFmtId="0" fontId="7" fillId="2" borderId="6" xfId="1" applyFont="1" applyFill="1" applyBorder="1" applyAlignment="1"/>
    <xf numFmtId="0" fontId="2" fillId="2" borderId="7" xfId="1" applyFill="1" applyBorder="1" applyAlignment="1"/>
    <xf numFmtId="0" fontId="2" fillId="2" borderId="8" xfId="1" applyFill="1" applyBorder="1" applyAlignment="1"/>
    <xf numFmtId="0" fontId="2" fillId="6" borderId="0" xfId="1" applyFill="1" applyBorder="1" applyAlignment="1"/>
    <xf numFmtId="0" fontId="2" fillId="3" borderId="0" xfId="1" applyFill="1" applyBorder="1" applyAlignment="1"/>
    <xf numFmtId="4" fontId="5" fillId="0" borderId="5" xfId="1" applyNumberFormat="1" applyFont="1" applyFill="1" applyBorder="1" applyAlignment="1">
      <alignment horizontal="right" wrapText="1"/>
    </xf>
    <xf numFmtId="0" fontId="4" fillId="3" borderId="2" xfId="1" applyFont="1" applyFill="1" applyBorder="1" applyAlignment="1">
      <alignment horizontal="left" wrapText="1"/>
    </xf>
    <xf numFmtId="0" fontId="4" fillId="0" borderId="0" xfId="1" applyFont="1" applyFill="1"/>
    <xf numFmtId="0" fontId="4" fillId="0" borderId="0" xfId="1" applyFont="1" applyFill="1" applyBorder="1"/>
    <xf numFmtId="0" fontId="3" fillId="3" borderId="2" xfId="1" applyFont="1" applyFill="1" applyBorder="1" applyAlignment="1">
      <alignment wrapText="1"/>
    </xf>
    <xf numFmtId="0" fontId="3" fillId="3" borderId="0" xfId="1" applyFont="1" applyFill="1" applyBorder="1"/>
    <xf numFmtId="0" fontId="3" fillId="3" borderId="4" xfId="1" applyFont="1" applyFill="1" applyBorder="1" applyAlignment="1">
      <alignment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4" fontId="2" fillId="0" borderId="0" xfId="1" applyNumberFormat="1" applyFill="1"/>
    <xf numFmtId="4" fontId="4" fillId="3" borderId="0" xfId="1" applyNumberFormat="1" applyFont="1" applyFill="1" applyBorder="1" applyAlignment="1">
      <alignment horizontal="right"/>
    </xf>
    <xf numFmtId="0" fontId="4" fillId="3" borderId="4" xfId="1" applyFont="1" applyFill="1" applyBorder="1" applyAlignment="1">
      <alignment wrapText="1"/>
    </xf>
    <xf numFmtId="4" fontId="4" fillId="3" borderId="0" xfId="1" applyNumberFormat="1" applyFont="1" applyFill="1"/>
    <xf numFmtId="0" fontId="4" fillId="3" borderId="2" xfId="1" applyFont="1" applyFill="1" applyBorder="1" applyAlignment="1">
      <alignment vertical="top" wrapText="1"/>
    </xf>
    <xf numFmtId="0" fontId="4" fillId="3" borderId="4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/>
    <xf numFmtId="0" fontId="5" fillId="2" borderId="7" xfId="1" applyFont="1" applyFill="1" applyBorder="1" applyAlignment="1"/>
    <xf numFmtId="0" fontId="5" fillId="2" borderId="8" xfId="1" applyFont="1" applyFill="1" applyBorder="1" applyAlignment="1"/>
    <xf numFmtId="0" fontId="5" fillId="0" borderId="0" xfId="1" applyFont="1" applyFill="1" applyBorder="1" applyAlignment="1"/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5" fillId="3" borderId="8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0" fontId="5" fillId="3" borderId="9" xfId="1" applyFont="1" applyFill="1" applyBorder="1" applyAlignment="1">
      <alignment horizontal="left"/>
    </xf>
    <xf numFmtId="0" fontId="2" fillId="3" borderId="3" xfId="1" applyFill="1" applyBorder="1"/>
    <xf numFmtId="0" fontId="2" fillId="3" borderId="3" xfId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5" fillId="3" borderId="2" xfId="1" applyFont="1" applyFill="1" applyBorder="1" applyAlignment="1">
      <alignment horizontal="left"/>
    </xf>
    <xf numFmtId="0" fontId="9" fillId="0" borderId="3" xfId="1" applyFont="1" applyFill="1" applyBorder="1"/>
    <xf numFmtId="0" fontId="4" fillId="3" borderId="3" xfId="1" applyFont="1" applyFill="1" applyBorder="1" applyAlignment="1">
      <alignment horizontal="center"/>
    </xf>
    <xf numFmtId="0" fontId="9" fillId="0" borderId="4" xfId="1" applyFont="1" applyFill="1" applyBorder="1"/>
    <xf numFmtId="0" fontId="2" fillId="3" borderId="2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13" fillId="0" borderId="2" xfId="1" applyFont="1" applyFill="1" applyBorder="1"/>
    <xf numFmtId="0" fontId="3" fillId="3" borderId="5" xfId="1" applyFont="1" applyFill="1" applyBorder="1" applyAlignment="1">
      <alignment horizontal="center"/>
    </xf>
    <xf numFmtId="0" fontId="7" fillId="3" borderId="3" xfId="1" applyFont="1" applyFill="1" applyBorder="1" applyAlignment="1"/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/>
    <xf numFmtId="0" fontId="7" fillId="0" borderId="2" xfId="1" applyFont="1" applyFill="1" applyBorder="1" applyAlignment="1">
      <alignment wrapText="1"/>
    </xf>
    <xf numFmtId="0" fontId="15" fillId="0" borderId="2" xfId="1" applyFont="1" applyFill="1" applyBorder="1" applyAlignment="1">
      <alignment wrapText="1"/>
    </xf>
    <xf numFmtId="4" fontId="7" fillId="3" borderId="5" xfId="1" applyNumberFormat="1" applyFont="1" applyFill="1" applyBorder="1" applyAlignment="1">
      <alignment horizontal="right"/>
    </xf>
    <xf numFmtId="0" fontId="16" fillId="3" borderId="2" xfId="1" applyFont="1" applyFill="1" applyBorder="1" applyAlignment="1">
      <alignment wrapText="1"/>
    </xf>
    <xf numFmtId="0" fontId="7" fillId="0" borderId="2" xfId="3" applyFont="1" applyBorder="1"/>
    <xf numFmtId="0" fontId="3" fillId="0" borderId="2" xfId="3" applyFont="1" applyBorder="1" applyAlignment="1">
      <alignment horizontal="center"/>
    </xf>
    <xf numFmtId="4" fontId="3" fillId="0" borderId="5" xfId="3" applyNumberFormat="1" applyFont="1" applyBorder="1"/>
    <xf numFmtId="0" fontId="17" fillId="0" borderId="0" xfId="3" applyFont="1" applyFill="1"/>
    <xf numFmtId="0" fontId="17" fillId="0" borderId="0" xfId="3" applyFont="1"/>
    <xf numFmtId="0" fontId="3" fillId="0" borderId="4" xfId="3" applyFont="1" applyBorder="1"/>
    <xf numFmtId="0" fontId="3" fillId="0" borderId="4" xfId="3" applyFont="1" applyBorder="1" applyAlignment="1">
      <alignment horizontal="center"/>
    </xf>
    <xf numFmtId="0" fontId="3" fillId="0" borderId="0" xfId="3" applyFont="1" applyFill="1"/>
    <xf numFmtId="0" fontId="3" fillId="0" borderId="0" xfId="3" applyFont="1"/>
    <xf numFmtId="0" fontId="4" fillId="4" borderId="2" xfId="1" applyFont="1" applyFill="1" applyBorder="1" applyAlignment="1">
      <alignment horizontal="left" vertical="center" wrapText="1"/>
    </xf>
    <xf numFmtId="4" fontId="4" fillId="3" borderId="8" xfId="1" applyNumberFormat="1" applyFont="1" applyFill="1" applyBorder="1" applyAlignment="1">
      <alignment horizontal="right"/>
    </xf>
    <xf numFmtId="0" fontId="4" fillId="4" borderId="4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wrapText="1"/>
    </xf>
    <xf numFmtId="4" fontId="15" fillId="3" borderId="2" xfId="2" applyNumberFormat="1" applyFont="1" applyFill="1" applyBorder="1"/>
    <xf numFmtId="0" fontId="4" fillId="3" borderId="2" xfId="1" applyFont="1" applyFill="1" applyBorder="1"/>
    <xf numFmtId="0" fontId="8" fillId="3" borderId="3" xfId="1" applyFont="1" applyFill="1" applyBorder="1"/>
    <xf numFmtId="0" fontId="2" fillId="3" borderId="4" xfId="1" applyFill="1" applyBorder="1"/>
    <xf numFmtId="0" fontId="15" fillId="3" borderId="2" xfId="4" applyFont="1" applyFill="1" applyBorder="1" applyAlignment="1">
      <alignment wrapText="1"/>
    </xf>
    <xf numFmtId="0" fontId="18" fillId="3" borderId="2" xfId="1" applyFont="1" applyFill="1" applyBorder="1" applyAlignment="1">
      <alignment horizontal="left" vertical="center" wrapText="1"/>
    </xf>
    <xf numFmtId="4" fontId="3" fillId="3" borderId="0" xfId="1" applyNumberFormat="1" applyFont="1" applyFill="1"/>
    <xf numFmtId="0" fontId="18" fillId="3" borderId="2" xfId="1" applyFont="1" applyFill="1" applyBorder="1" applyAlignment="1">
      <alignment wrapText="1"/>
    </xf>
    <xf numFmtId="0" fontId="18" fillId="3" borderId="2" xfId="1" applyFont="1" applyFill="1" applyBorder="1" applyAlignment="1">
      <alignment horizontal="center"/>
    </xf>
    <xf numFmtId="4" fontId="18" fillId="3" borderId="5" xfId="1" applyNumberFormat="1" applyFont="1" applyFill="1" applyBorder="1" applyAlignment="1">
      <alignment horizontal="right"/>
    </xf>
    <xf numFmtId="0" fontId="18" fillId="3" borderId="0" xfId="1" applyFont="1" applyFill="1"/>
    <xf numFmtId="0" fontId="18" fillId="3" borderId="0" xfId="1" applyFont="1" applyFill="1" applyBorder="1"/>
    <xf numFmtId="0" fontId="18" fillId="0" borderId="4" xfId="1" applyFont="1" applyFill="1" applyBorder="1" applyAlignment="1">
      <alignment wrapText="1"/>
    </xf>
    <xf numFmtId="0" fontId="18" fillId="0" borderId="4" xfId="1" applyFont="1" applyFill="1" applyBorder="1" applyAlignment="1">
      <alignment horizontal="center"/>
    </xf>
    <xf numFmtId="4" fontId="18" fillId="0" borderId="5" xfId="1" applyNumberFormat="1" applyFont="1" applyFill="1" applyBorder="1" applyAlignment="1">
      <alignment horizontal="right"/>
    </xf>
    <xf numFmtId="0" fontId="18" fillId="0" borderId="0" xfId="1" applyFont="1" applyFill="1"/>
    <xf numFmtId="0" fontId="18" fillId="0" borderId="0" xfId="1" applyFont="1" applyFill="1" applyBorder="1"/>
    <xf numFmtId="0" fontId="12" fillId="3" borderId="2" xfId="1" applyFont="1" applyFill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7" fillId="7" borderId="6" xfId="1" applyFont="1" applyFill="1" applyBorder="1" applyAlignment="1"/>
    <xf numFmtId="0" fontId="7" fillId="7" borderId="5" xfId="1" applyFont="1" applyFill="1" applyBorder="1" applyAlignment="1"/>
    <xf numFmtId="0" fontId="7" fillId="7" borderId="8" xfId="1" applyFont="1" applyFill="1" applyBorder="1" applyAlignment="1"/>
    <xf numFmtId="0" fontId="7" fillId="0" borderId="0" xfId="1" applyFont="1" applyFill="1" applyBorder="1" applyAlignment="1"/>
    <xf numFmtId="0" fontId="7" fillId="0" borderId="2" xfId="1" applyFont="1" applyFill="1" applyBorder="1" applyAlignment="1"/>
    <xf numFmtId="0" fontId="3" fillId="0" borderId="5" xfId="1" applyFont="1" applyFill="1" applyBorder="1" applyAlignment="1">
      <alignment horizontal="center"/>
    </xf>
    <xf numFmtId="0" fontId="7" fillId="0" borderId="9" xfId="1" applyFont="1" applyFill="1" applyBorder="1" applyAlignment="1"/>
    <xf numFmtId="0" fontId="3" fillId="0" borderId="2" xfId="1" applyFont="1" applyFill="1" applyBorder="1"/>
    <xf numFmtId="4" fontId="3" fillId="0" borderId="0" xfId="1" applyNumberFormat="1" applyFont="1" applyFill="1" applyBorder="1" applyAlignment="1">
      <alignment horizontal="right"/>
    </xf>
    <xf numFmtId="0" fontId="8" fillId="0" borderId="3" xfId="1" applyFont="1" applyFill="1" applyBorder="1"/>
    <xf numFmtId="0" fontId="3" fillId="0" borderId="3" xfId="1" applyFont="1" applyBorder="1" applyAlignment="1">
      <alignment horizontal="center"/>
    </xf>
    <xf numFmtId="4" fontId="3" fillId="0" borderId="0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15" fillId="3" borderId="3" xfId="2" applyFont="1" applyFill="1" applyBorder="1" applyAlignment="1">
      <alignment wrapText="1"/>
    </xf>
    <xf numFmtId="0" fontId="19" fillId="3" borderId="3" xfId="2" applyFont="1" applyFill="1" applyBorder="1" applyAlignment="1">
      <alignment wrapText="1"/>
    </xf>
    <xf numFmtId="0" fontId="7" fillId="0" borderId="3" xfId="1" applyFont="1" applyFill="1" applyBorder="1"/>
    <xf numFmtId="0" fontId="7" fillId="0" borderId="2" xfId="1" applyFont="1" applyFill="1" applyBorder="1" applyAlignment="1">
      <alignment horizontal="center"/>
    </xf>
    <xf numFmtId="0" fontId="7" fillId="0" borderId="0" xfId="1" applyFont="1"/>
    <xf numFmtId="0" fontId="7" fillId="0" borderId="4" xfId="1" applyFont="1" applyFill="1" applyBorder="1"/>
    <xf numFmtId="0" fontId="7" fillId="0" borderId="4" xfId="1" applyFont="1" applyFill="1" applyBorder="1" applyAlignment="1">
      <alignment horizontal="center"/>
    </xf>
    <xf numFmtId="0" fontId="20" fillId="3" borderId="3" xfId="4" applyFont="1" applyFill="1" applyBorder="1" applyAlignment="1">
      <alignment wrapText="1"/>
    </xf>
    <xf numFmtId="0" fontId="7" fillId="0" borderId="3" xfId="1" applyFont="1" applyFill="1" applyBorder="1" applyAlignment="1">
      <alignment wrapText="1"/>
    </xf>
    <xf numFmtId="0" fontId="15" fillId="3" borderId="3" xfId="4" applyFont="1" applyFill="1" applyBorder="1"/>
    <xf numFmtId="0" fontId="16" fillId="3" borderId="3" xfId="1" applyFont="1" applyFill="1" applyBorder="1" applyAlignment="1">
      <alignment wrapText="1"/>
    </xf>
    <xf numFmtId="0" fontId="5" fillId="0" borderId="3" xfId="1" applyFont="1" applyFill="1" applyBorder="1"/>
    <xf numFmtId="0" fontId="20" fillId="3" borderId="3" xfId="4" applyFont="1" applyFill="1" applyBorder="1"/>
    <xf numFmtId="0" fontId="16" fillId="3" borderId="3" xfId="1" applyFont="1" applyFill="1" applyBorder="1"/>
    <xf numFmtId="0" fontId="15" fillId="3" borderId="2" xfId="2" applyFont="1" applyFill="1" applyBorder="1" applyAlignment="1">
      <alignment wrapText="1"/>
    </xf>
    <xf numFmtId="0" fontId="4" fillId="0" borderId="0" xfId="1" applyFont="1"/>
    <xf numFmtId="0" fontId="4" fillId="0" borderId="3" xfId="1" applyFont="1" applyFill="1" applyBorder="1" applyAlignment="1"/>
    <xf numFmtId="0" fontId="20" fillId="3" borderId="2" xfId="4" applyFont="1" applyFill="1" applyBorder="1"/>
    <xf numFmtId="2" fontId="20" fillId="3" borderId="2" xfId="4" applyNumberFormat="1" applyFont="1" applyFill="1" applyBorder="1"/>
    <xf numFmtId="0" fontId="4" fillId="0" borderId="2" xfId="1" applyFont="1" applyBorder="1" applyAlignment="1">
      <alignment wrapText="1"/>
    </xf>
    <xf numFmtId="0" fontId="3" fillId="3" borderId="2" xfId="1" applyFont="1" applyFill="1" applyBorder="1"/>
    <xf numFmtId="0" fontId="19" fillId="3" borderId="2" xfId="2" applyFont="1" applyFill="1" applyBorder="1" applyAlignment="1">
      <alignment wrapText="1"/>
    </xf>
    <xf numFmtId="0" fontId="19" fillId="0" borderId="2" xfId="4" applyFont="1" applyBorder="1"/>
    <xf numFmtId="0" fontId="16" fillId="3" borderId="2" xfId="2" applyFont="1" applyFill="1" applyBorder="1" applyAlignment="1">
      <alignment wrapText="1"/>
    </xf>
    <xf numFmtId="0" fontId="5" fillId="0" borderId="3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0" fontId="5" fillId="0" borderId="0" xfId="1" applyFont="1"/>
    <xf numFmtId="0" fontId="5" fillId="0" borderId="4" xfId="1" applyFont="1" applyFill="1" applyBorder="1" applyAlignment="1">
      <alignment horizontal="center"/>
    </xf>
    <xf numFmtId="0" fontId="22" fillId="0" borderId="2" xfId="1" applyFont="1" applyFill="1" applyBorder="1" applyAlignment="1">
      <alignment wrapText="1"/>
    </xf>
    <xf numFmtId="0" fontId="10" fillId="0" borderId="3" xfId="1" applyFont="1" applyFill="1" applyBorder="1" applyAlignment="1">
      <alignment horizontal="center"/>
    </xf>
    <xf numFmtId="4" fontId="10" fillId="0" borderId="5" xfId="1" applyNumberFormat="1" applyFont="1" applyFill="1" applyBorder="1" applyAlignment="1">
      <alignment horizontal="right"/>
    </xf>
    <xf numFmtId="0" fontId="10" fillId="0" borderId="0" xfId="1" applyFont="1"/>
    <xf numFmtId="0" fontId="10" fillId="0" borderId="4" xfId="1" applyFont="1" applyFill="1" applyBorder="1"/>
    <xf numFmtId="0" fontId="10" fillId="0" borderId="4" xfId="1" applyFont="1" applyFill="1" applyBorder="1" applyAlignment="1">
      <alignment horizontal="center"/>
    </xf>
    <xf numFmtId="0" fontId="15" fillId="0" borderId="3" xfId="4" applyFont="1" applyBorder="1"/>
    <xf numFmtId="0" fontId="7" fillId="0" borderId="3" xfId="1" applyFont="1" applyFill="1" applyBorder="1" applyAlignment="1">
      <alignment horizontal="center"/>
    </xf>
    <xf numFmtId="0" fontId="15" fillId="3" borderId="3" xfId="1" applyFont="1" applyFill="1" applyBorder="1" applyAlignment="1">
      <alignment wrapText="1"/>
    </xf>
    <xf numFmtId="4" fontId="15" fillId="3" borderId="3" xfId="2" applyNumberFormat="1" applyFont="1" applyFill="1" applyBorder="1"/>
    <xf numFmtId="0" fontId="20" fillId="3" borderId="3" xfId="1" applyFont="1" applyFill="1" applyBorder="1"/>
    <xf numFmtId="0" fontId="17" fillId="0" borderId="3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/>
    <xf numFmtId="4" fontId="15" fillId="3" borderId="3" xfId="2" applyNumberFormat="1" applyFont="1" applyFill="1" applyBorder="1" applyAlignment="1">
      <alignment wrapText="1"/>
    </xf>
    <xf numFmtId="0" fontId="23" fillId="0" borderId="2" xfId="1" applyFont="1" applyFill="1" applyBorder="1"/>
    <xf numFmtId="0" fontId="5" fillId="0" borderId="0" xfId="1" applyFont="1" applyFill="1"/>
    <xf numFmtId="0" fontId="3" fillId="0" borderId="3" xfId="1" applyFont="1" applyFill="1" applyBorder="1"/>
    <xf numFmtId="4" fontId="2" fillId="0" borderId="0" xfId="1" applyNumberFormat="1" applyFill="1" applyBorder="1" applyAlignment="1">
      <alignment horizontal="right"/>
    </xf>
    <xf numFmtId="4" fontId="2" fillId="3" borderId="0" xfId="1" applyNumberFormat="1" applyFill="1" applyBorder="1" applyAlignment="1">
      <alignment horizontal="right"/>
    </xf>
    <xf numFmtId="0" fontId="13" fillId="0" borderId="3" xfId="1" applyFont="1" applyFill="1" applyBorder="1" applyAlignment="1"/>
    <xf numFmtId="0" fontId="11" fillId="0" borderId="3" xfId="1" applyFont="1" applyFill="1" applyBorder="1" applyAlignment="1">
      <alignment horizontal="left"/>
    </xf>
    <xf numFmtId="0" fontId="7" fillId="3" borderId="2" xfId="1" applyFont="1" applyFill="1" applyBorder="1" applyAlignment="1"/>
    <xf numFmtId="4" fontId="7" fillId="3" borderId="0" xfId="1" applyNumberFormat="1" applyFont="1" applyFill="1" applyBorder="1" applyAlignment="1">
      <alignment horizontal="right"/>
    </xf>
    <xf numFmtId="0" fontId="7" fillId="3" borderId="0" xfId="1" applyFont="1" applyFill="1" applyBorder="1"/>
    <xf numFmtId="0" fontId="7" fillId="4" borderId="3" xfId="1" applyFont="1" applyFill="1" applyBorder="1"/>
    <xf numFmtId="0" fontId="4" fillId="3" borderId="3" xfId="1" applyFont="1" applyFill="1" applyBorder="1"/>
    <xf numFmtId="0" fontId="2" fillId="3" borderId="11" xfId="1" applyFill="1" applyBorder="1" applyAlignment="1">
      <alignment horizontal="center"/>
    </xf>
    <xf numFmtId="0" fontId="2" fillId="3" borderId="12" xfId="1" applyFill="1" applyBorder="1" applyAlignment="1">
      <alignment horizontal="center"/>
    </xf>
    <xf numFmtId="0" fontId="2" fillId="3" borderId="10" xfId="1" applyFill="1" applyBorder="1" applyAlignment="1">
      <alignment horizontal="center"/>
    </xf>
    <xf numFmtId="4" fontId="15" fillId="3" borderId="3" xfId="3" applyNumberFormat="1" applyFont="1" applyFill="1" applyBorder="1" applyAlignment="1">
      <alignment wrapText="1"/>
    </xf>
    <xf numFmtId="0" fontId="20" fillId="3" borderId="2" xfId="4" applyFont="1" applyFill="1" applyBorder="1" applyAlignment="1">
      <alignment wrapText="1"/>
    </xf>
    <xf numFmtId="0" fontId="15" fillId="0" borderId="3" xfId="2" applyFont="1" applyFill="1" applyBorder="1" applyAlignment="1">
      <alignment wrapText="1"/>
    </xf>
    <xf numFmtId="0" fontId="2" fillId="0" borderId="2" xfId="1" applyFill="1" applyBorder="1"/>
    <xf numFmtId="0" fontId="3" fillId="3" borderId="4" xfId="1" applyFont="1" applyFill="1" applyBorder="1" applyAlignment="1"/>
    <xf numFmtId="0" fontId="7" fillId="3" borderId="3" xfId="1" applyFont="1" applyFill="1" applyBorder="1"/>
    <xf numFmtId="0" fontId="3" fillId="3" borderId="2" xfId="1" applyFont="1" applyFill="1" applyBorder="1" applyAlignment="1">
      <alignment horizontal="center" vertical="top"/>
    </xf>
    <xf numFmtId="4" fontId="17" fillId="0" borderId="5" xfId="1" applyNumberFormat="1" applyFont="1" applyFill="1" applyBorder="1" applyAlignment="1">
      <alignment horizontal="right"/>
    </xf>
    <xf numFmtId="0" fontId="3" fillId="0" borderId="2" xfId="3" applyFont="1" applyFill="1" applyBorder="1" applyAlignment="1"/>
    <xf numFmtId="0" fontId="3" fillId="0" borderId="4" xfId="3" applyFont="1" applyFill="1" applyBorder="1" applyAlignment="1"/>
    <xf numFmtId="4" fontId="3" fillId="3" borderId="0" xfId="1" applyNumberFormat="1" applyFont="1" applyFill="1" applyBorder="1" applyAlignment="1">
      <alignment horizontal="right"/>
    </xf>
    <xf numFmtId="0" fontId="3" fillId="3" borderId="0" xfId="1" applyFont="1" applyFill="1" applyBorder="1" applyAlignment="1"/>
    <xf numFmtId="0" fontId="3" fillId="3" borderId="2" xfId="1" applyFont="1" applyFill="1" applyBorder="1" applyAlignment="1">
      <alignment horizontal="left" wrapText="1"/>
    </xf>
    <xf numFmtId="0" fontId="15" fillId="3" borderId="2" xfId="2" applyFont="1" applyFill="1" applyBorder="1" applyAlignment="1">
      <alignment horizontal="left" wrapText="1"/>
    </xf>
    <xf numFmtId="0" fontId="5" fillId="7" borderId="6" xfId="1" applyFont="1" applyFill="1" applyBorder="1" applyAlignment="1">
      <alignment horizontal="left"/>
    </xf>
    <xf numFmtId="0" fontId="5" fillId="7" borderId="7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right"/>
    </xf>
    <xf numFmtId="0" fontId="5" fillId="3" borderId="10" xfId="1" applyFont="1" applyFill="1" applyBorder="1" applyAlignment="1">
      <alignment horizontal="left"/>
    </xf>
    <xf numFmtId="0" fontId="8" fillId="0" borderId="2" xfId="1" applyFont="1" applyFill="1" applyBorder="1"/>
    <xf numFmtId="4" fontId="3" fillId="0" borderId="2" xfId="1" applyNumberFormat="1" applyFont="1" applyFill="1" applyBorder="1" applyAlignment="1">
      <alignment horizontal="right"/>
    </xf>
    <xf numFmtId="0" fontId="2" fillId="0" borderId="7" xfId="1" applyBorder="1" applyAlignment="1"/>
    <xf numFmtId="0" fontId="2" fillId="0" borderId="10" xfId="1" applyBorder="1" applyAlignment="1"/>
    <xf numFmtId="0" fontId="2" fillId="0" borderId="8" xfId="1" applyBorder="1" applyAlignment="1"/>
    <xf numFmtId="0" fontId="4" fillId="4" borderId="2" xfId="1" applyFont="1" applyFill="1" applyBorder="1" applyAlignment="1">
      <alignment vertical="top"/>
    </xf>
    <xf numFmtId="0" fontId="4" fillId="4" borderId="4" xfId="1" applyFont="1" applyFill="1" applyBorder="1"/>
    <xf numFmtId="0" fontId="8" fillId="4" borderId="2" xfId="1" applyFont="1" applyFill="1" applyBorder="1"/>
    <xf numFmtId="0" fontId="2" fillId="4" borderId="4" xfId="1" applyFill="1" applyBorder="1"/>
    <xf numFmtId="4" fontId="3" fillId="3" borderId="2" xfId="1" applyNumberFormat="1" applyFont="1" applyFill="1" applyBorder="1" applyAlignment="1">
      <alignment horizontal="right"/>
    </xf>
    <xf numFmtId="0" fontId="7" fillId="7" borderId="10" xfId="1" applyFont="1" applyFill="1" applyBorder="1" applyAlignment="1"/>
    <xf numFmtId="0" fontId="11" fillId="0" borderId="2" xfId="1" applyFont="1" applyFill="1" applyBorder="1" applyAlignment="1"/>
    <xf numFmtId="0" fontId="8" fillId="0" borderId="4" xfId="1" applyFont="1" applyFill="1" applyBorder="1"/>
    <xf numFmtId="0" fontId="3" fillId="0" borderId="0" xfId="1" applyFont="1" applyBorder="1"/>
    <xf numFmtId="0" fontId="5" fillId="2" borderId="4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4" fillId="4" borderId="2" xfId="1" applyFont="1" applyFill="1" applyBorder="1" applyAlignment="1">
      <alignment wrapText="1"/>
    </xf>
    <xf numFmtId="0" fontId="19" fillId="3" borderId="2" xfId="5" applyFont="1" applyFill="1" applyBorder="1" applyAlignment="1">
      <alignment wrapText="1"/>
    </xf>
    <xf numFmtId="0" fontId="7" fillId="4" borderId="2" xfId="1" applyFont="1" applyFill="1" applyBorder="1" applyAlignment="1">
      <alignment wrapText="1"/>
    </xf>
    <xf numFmtId="0" fontId="15" fillId="3" borderId="2" xfId="2" applyFont="1" applyFill="1" applyBorder="1" applyAlignment="1">
      <alignment vertical="top" wrapText="1"/>
    </xf>
    <xf numFmtId="0" fontId="7" fillId="8" borderId="5" xfId="1" applyFont="1" applyFill="1" applyBorder="1" applyAlignment="1"/>
    <xf numFmtId="0" fontId="7" fillId="8" borderId="7" xfId="1" applyFont="1" applyFill="1" applyBorder="1" applyAlignment="1"/>
    <xf numFmtId="0" fontId="17" fillId="3" borderId="0" xfId="1" applyFont="1" applyFill="1" applyBorder="1" applyAlignment="1"/>
    <xf numFmtId="0" fontId="17" fillId="3" borderId="0" xfId="1" applyFont="1" applyFill="1"/>
    <xf numFmtId="0" fontId="3" fillId="0" borderId="0" xfId="1" applyFont="1" applyAlignment="1">
      <alignment horizontal="center"/>
    </xf>
    <xf numFmtId="0" fontId="2" fillId="0" borderId="0" xfId="1" applyAlignment="1">
      <alignment horizontal="center" vertical="center"/>
    </xf>
    <xf numFmtId="0" fontId="5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2" borderId="5" xfId="1" applyFont="1" applyFill="1" applyBorder="1" applyAlignment="1">
      <alignment horizontal="left" wrapText="1"/>
    </xf>
    <xf numFmtId="0" fontId="5" fillId="2" borderId="6" xfId="1" applyFont="1" applyFill="1" applyBorder="1" applyAlignment="1"/>
    <xf numFmtId="0" fontId="2" fillId="0" borderId="7" xfId="1" applyBorder="1" applyAlignment="1"/>
    <xf numFmtId="0" fontId="2" fillId="0" borderId="8" xfId="1" applyBorder="1" applyAlignment="1"/>
    <xf numFmtId="0" fontId="3" fillId="0" borderId="2" xfId="1" applyFont="1" applyFill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0" fontId="5" fillId="2" borderId="8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left"/>
    </xf>
    <xf numFmtId="0" fontId="5" fillId="7" borderId="6" xfId="1" applyFont="1" applyFill="1" applyBorder="1" applyAlignment="1">
      <alignment horizontal="left"/>
    </xf>
    <xf numFmtId="0" fontId="5" fillId="7" borderId="7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Alignment="1"/>
    <xf numFmtId="0" fontId="4" fillId="0" borderId="0" xfId="1" applyFont="1" applyAlignment="1"/>
    <xf numFmtId="0" fontId="5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Border="1" applyAlignment="1">
      <alignment horizontal="center" wrapText="1"/>
    </xf>
    <xf numFmtId="0" fontId="2" fillId="0" borderId="4" xfId="1" applyBorder="1" applyAlignment="1">
      <alignment horizontal="center" wrapText="1"/>
    </xf>
    <xf numFmtId="0" fontId="5" fillId="2" borderId="6" xfId="1" applyFont="1" applyFill="1" applyBorder="1" applyAlignment="1">
      <alignment horizontal="left" wrapText="1"/>
    </xf>
    <xf numFmtId="0" fontId="5" fillId="2" borderId="7" xfId="1" applyFont="1" applyFill="1" applyBorder="1" applyAlignment="1">
      <alignment horizontal="left" wrapText="1"/>
    </xf>
    <xf numFmtId="0" fontId="5" fillId="2" borderId="8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horizontal="left" vertical="top" wrapText="1"/>
    </xf>
    <xf numFmtId="0" fontId="4" fillId="3" borderId="4" xfId="1" applyFont="1" applyFill="1" applyBorder="1" applyAlignment="1">
      <alignment horizontal="left" vertical="top" wrapText="1"/>
    </xf>
  </cellXfs>
  <cellStyles count="16">
    <cellStyle name="Normal" xfId="0" builtinId="0"/>
    <cellStyle name="Normal 2" xfId="6"/>
    <cellStyle name="Normal 2 2" xfId="3"/>
    <cellStyle name="Normal 3" xfId="7"/>
    <cellStyle name="Normal 3 2" xfId="8"/>
    <cellStyle name="Normal 3 2 2" xfId="2"/>
    <cellStyle name="Normal 3 2 2 2" xfId="9"/>
    <cellStyle name="Normal 4" xfId="5"/>
    <cellStyle name="Normal 5" xfId="10"/>
    <cellStyle name="Normal 5 2" xfId="11"/>
    <cellStyle name="Normal 5 3" xfId="12"/>
    <cellStyle name="Normal 5 4" xfId="4"/>
    <cellStyle name="Normal 5 4 2" xfId="13"/>
    <cellStyle name="Normal 6" xfId="14"/>
    <cellStyle name="Normal 7" xfId="15"/>
    <cellStyle name="Normal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33"/>
  <sheetViews>
    <sheetView tabSelected="1" zoomScaleNormal="100" workbookViewId="0">
      <selection sqref="A1:C1"/>
    </sheetView>
  </sheetViews>
  <sheetFormatPr defaultRowHeight="12.75"/>
  <cols>
    <col min="1" max="1" width="60" style="4" customWidth="1"/>
    <col min="2" max="2" width="6.85546875" style="3" customWidth="1"/>
    <col min="3" max="3" width="17" style="4" customWidth="1"/>
    <col min="4" max="4" width="0" style="1" hidden="1" customWidth="1"/>
    <col min="5" max="5" width="9.140625" style="4"/>
    <col min="6" max="9" width="0" style="4" hidden="1" customWidth="1"/>
    <col min="10" max="16384" width="9.140625" style="4"/>
  </cols>
  <sheetData>
    <row r="1" spans="1:3">
      <c r="A1" s="342" t="s">
        <v>265</v>
      </c>
      <c r="B1" s="343"/>
      <c r="C1" s="343"/>
    </row>
    <row r="2" spans="1:3">
      <c r="A2" s="344" t="s">
        <v>0</v>
      </c>
      <c r="B2" s="343"/>
      <c r="C2" s="343"/>
    </row>
    <row r="3" spans="1:3">
      <c r="A3" s="2" t="s">
        <v>1</v>
      </c>
    </row>
    <row r="4" spans="1:3">
      <c r="A4" s="4" t="s">
        <v>2</v>
      </c>
    </row>
    <row r="7" spans="1:3" ht="31.5" customHeight="1">
      <c r="A7" s="345" t="s">
        <v>3</v>
      </c>
      <c r="B7" s="345"/>
      <c r="C7" s="345"/>
    </row>
    <row r="8" spans="1:3" ht="18.75" customHeight="1">
      <c r="B8" s="5"/>
      <c r="C8" s="6" t="s">
        <v>4</v>
      </c>
    </row>
    <row r="9" spans="1:3">
      <c r="A9" s="7" t="s">
        <v>5</v>
      </c>
      <c r="B9" s="8" t="s">
        <v>6</v>
      </c>
      <c r="C9" s="346" t="s">
        <v>7</v>
      </c>
    </row>
    <row r="10" spans="1:3">
      <c r="A10" s="9" t="s">
        <v>8</v>
      </c>
      <c r="B10" s="10"/>
      <c r="C10" s="347"/>
    </row>
    <row r="11" spans="1:3">
      <c r="A11" s="9" t="s">
        <v>9</v>
      </c>
      <c r="B11" s="10"/>
      <c r="C11" s="348"/>
    </row>
    <row r="12" spans="1:3">
      <c r="A12" s="11">
        <v>0</v>
      </c>
      <c r="B12" s="11">
        <v>1</v>
      </c>
      <c r="C12" s="12">
        <v>2</v>
      </c>
    </row>
    <row r="13" spans="1:3" ht="15.75">
      <c r="A13" s="13" t="s">
        <v>10</v>
      </c>
      <c r="B13" s="14" t="s">
        <v>11</v>
      </c>
      <c r="C13" s="15">
        <f>C15+C35+C39</f>
        <v>366873.3</v>
      </c>
    </row>
    <row r="14" spans="1:3">
      <c r="A14" s="16"/>
      <c r="B14" s="17" t="s">
        <v>12</v>
      </c>
      <c r="C14" s="15">
        <f>C16+C36+C40</f>
        <v>366873.3</v>
      </c>
    </row>
    <row r="15" spans="1:3">
      <c r="A15" s="18" t="s">
        <v>13</v>
      </c>
      <c r="B15" s="19" t="s">
        <v>11</v>
      </c>
      <c r="C15" s="20">
        <f>C17+C19+C21</f>
        <v>285321</v>
      </c>
    </row>
    <row r="16" spans="1:3">
      <c r="A16" s="21" t="s">
        <v>14</v>
      </c>
      <c r="B16" s="22" t="s">
        <v>12</v>
      </c>
      <c r="C16" s="20">
        <f>C18+C20+C22</f>
        <v>285321</v>
      </c>
    </row>
    <row r="17" spans="1:12" s="24" customFormat="1" ht="25.5">
      <c r="A17" s="23" t="s">
        <v>15</v>
      </c>
      <c r="B17" s="19" t="s">
        <v>11</v>
      </c>
      <c r="C17" s="20">
        <f>C63</f>
        <v>353</v>
      </c>
    </row>
    <row r="18" spans="1:12" s="24" customFormat="1" ht="15" customHeight="1">
      <c r="A18" s="25"/>
      <c r="B18" s="22" t="s">
        <v>12</v>
      </c>
      <c r="C18" s="20">
        <f>C64</f>
        <v>353</v>
      </c>
    </row>
    <row r="19" spans="1:12" s="28" customFormat="1">
      <c r="A19" s="26" t="s">
        <v>16</v>
      </c>
      <c r="B19" s="27" t="s">
        <v>11</v>
      </c>
      <c r="C19" s="20">
        <f>C65+C381</f>
        <v>165836</v>
      </c>
    </row>
    <row r="20" spans="1:12" s="28" customFormat="1">
      <c r="A20" s="29"/>
      <c r="B20" s="27" t="s">
        <v>12</v>
      </c>
      <c r="C20" s="20">
        <f>C66+C382</f>
        <v>165836</v>
      </c>
    </row>
    <row r="21" spans="1:12">
      <c r="A21" s="30" t="s">
        <v>17</v>
      </c>
      <c r="B21" s="31" t="s">
        <v>11</v>
      </c>
      <c r="C21" s="20">
        <f>C23+C33</f>
        <v>119132</v>
      </c>
    </row>
    <row r="22" spans="1:12">
      <c r="A22" s="32"/>
      <c r="B22" s="33" t="s">
        <v>12</v>
      </c>
      <c r="C22" s="20">
        <f>C24+C34</f>
        <v>119132</v>
      </c>
    </row>
    <row r="23" spans="1:12">
      <c r="A23" s="34" t="s">
        <v>18</v>
      </c>
      <c r="B23" s="31" t="s">
        <v>11</v>
      </c>
      <c r="C23" s="20">
        <f>C31+C29+C27+C25</f>
        <v>42579</v>
      </c>
    </row>
    <row r="24" spans="1:12">
      <c r="A24" s="35"/>
      <c r="B24" s="36" t="s">
        <v>12</v>
      </c>
      <c r="C24" s="20">
        <f>C26+C28+C30+C32</f>
        <v>42579</v>
      </c>
    </row>
    <row r="25" spans="1:12">
      <c r="A25" s="37" t="s">
        <v>19</v>
      </c>
      <c r="B25" s="31" t="s">
        <v>11</v>
      </c>
      <c r="C25" s="38">
        <f>C71+C244</f>
        <v>40486.83</v>
      </c>
    </row>
    <row r="26" spans="1:12">
      <c r="A26" s="39"/>
      <c r="B26" s="40" t="s">
        <v>12</v>
      </c>
      <c r="C26" s="38">
        <f>C72+C245</f>
        <v>40486.83</v>
      </c>
    </row>
    <row r="27" spans="1:12">
      <c r="A27" s="41" t="s">
        <v>20</v>
      </c>
      <c r="B27" s="31" t="s">
        <v>11</v>
      </c>
      <c r="C27" s="20">
        <f>C28</f>
        <v>1380</v>
      </c>
    </row>
    <row r="28" spans="1:12">
      <c r="A28" s="41"/>
      <c r="B28" s="40" t="s">
        <v>12</v>
      </c>
      <c r="C28" s="38">
        <f>C388</f>
        <v>1380</v>
      </c>
    </row>
    <row r="29" spans="1:12">
      <c r="A29" s="42" t="s">
        <v>21</v>
      </c>
      <c r="B29" s="31" t="s">
        <v>11</v>
      </c>
      <c r="C29" s="38">
        <f>C30</f>
        <v>21</v>
      </c>
      <c r="L29" s="1"/>
    </row>
    <row r="30" spans="1:12">
      <c r="A30" s="21"/>
      <c r="B30" s="33" t="s">
        <v>12</v>
      </c>
      <c r="C30" s="38">
        <f>C390</f>
        <v>21</v>
      </c>
      <c r="L30" s="1"/>
    </row>
    <row r="31" spans="1:12">
      <c r="A31" s="41" t="s">
        <v>22</v>
      </c>
      <c r="B31" s="40" t="s">
        <v>11</v>
      </c>
      <c r="C31" s="20">
        <f>C32</f>
        <v>691.17000000000007</v>
      </c>
      <c r="L31" s="1"/>
    </row>
    <row r="32" spans="1:12">
      <c r="A32" s="43"/>
      <c r="B32" s="33" t="s">
        <v>12</v>
      </c>
      <c r="C32" s="20">
        <f>C392</f>
        <v>691.17000000000007</v>
      </c>
      <c r="L32" s="1"/>
    </row>
    <row r="33" spans="1:16">
      <c r="A33" s="41" t="s">
        <v>23</v>
      </c>
      <c r="B33" s="40" t="s">
        <v>11</v>
      </c>
      <c r="C33" s="20">
        <f>C34</f>
        <v>76553</v>
      </c>
      <c r="L33" s="1"/>
    </row>
    <row r="34" spans="1:16">
      <c r="A34" s="43"/>
      <c r="B34" s="33" t="s">
        <v>12</v>
      </c>
      <c r="C34" s="20">
        <f>C394</f>
        <v>76553</v>
      </c>
      <c r="P34" s="44"/>
    </row>
    <row r="35" spans="1:16" s="24" customFormat="1" ht="14.25" customHeight="1">
      <c r="A35" s="45" t="s">
        <v>24</v>
      </c>
      <c r="B35" s="19" t="s">
        <v>11</v>
      </c>
      <c r="C35" s="20">
        <f>C37</f>
        <v>23475</v>
      </c>
    </row>
    <row r="36" spans="1:16" s="24" customFormat="1" ht="14.25" customHeight="1">
      <c r="A36" s="25" t="s">
        <v>25</v>
      </c>
      <c r="B36" s="22" t="s">
        <v>12</v>
      </c>
      <c r="C36" s="20">
        <f>C38</f>
        <v>23475</v>
      </c>
    </row>
    <row r="37" spans="1:16" s="24" customFormat="1" ht="25.5">
      <c r="A37" s="46" t="s">
        <v>26</v>
      </c>
      <c r="B37" s="19" t="s">
        <v>11</v>
      </c>
      <c r="C37" s="20">
        <f>C75</f>
        <v>23475</v>
      </c>
    </row>
    <row r="38" spans="1:16" s="24" customFormat="1">
      <c r="A38" s="25"/>
      <c r="B38" s="22" t="s">
        <v>12</v>
      </c>
      <c r="C38" s="20">
        <f>C76</f>
        <v>23475</v>
      </c>
    </row>
    <row r="39" spans="1:16">
      <c r="A39" s="47" t="s">
        <v>27</v>
      </c>
      <c r="B39" s="31" t="s">
        <v>11</v>
      </c>
      <c r="C39" s="20">
        <f>C42+C44</f>
        <v>58077.3</v>
      </c>
    </row>
    <row r="40" spans="1:16">
      <c r="A40" s="48" t="s">
        <v>14</v>
      </c>
      <c r="B40" s="33" t="s">
        <v>12</v>
      </c>
      <c r="C40" s="20">
        <f>C43+C45</f>
        <v>58077.3</v>
      </c>
    </row>
    <row r="41" spans="1:16" hidden="1">
      <c r="A41" s="43"/>
      <c r="B41" s="33" t="s">
        <v>12</v>
      </c>
      <c r="C41" s="20" t="e">
        <f>C398</f>
        <v>#REF!</v>
      </c>
      <c r="D41" s="4"/>
    </row>
    <row r="42" spans="1:16">
      <c r="A42" s="26" t="s">
        <v>16</v>
      </c>
      <c r="B42" s="49" t="s">
        <v>11</v>
      </c>
      <c r="C42" s="20">
        <f>C399</f>
        <v>28522.3</v>
      </c>
    </row>
    <row r="43" spans="1:16">
      <c r="A43" s="32"/>
      <c r="B43" s="36" t="s">
        <v>12</v>
      </c>
      <c r="C43" s="20">
        <f>C400</f>
        <v>28522.3</v>
      </c>
    </row>
    <row r="44" spans="1:16">
      <c r="A44" s="30" t="s">
        <v>17</v>
      </c>
      <c r="B44" s="40" t="s">
        <v>11</v>
      </c>
      <c r="C44" s="20">
        <f>C45</f>
        <v>29555</v>
      </c>
    </row>
    <row r="45" spans="1:16">
      <c r="A45" s="32"/>
      <c r="B45" s="33" t="s">
        <v>12</v>
      </c>
      <c r="C45" s="20">
        <f>C47+C57</f>
        <v>29555</v>
      </c>
    </row>
    <row r="46" spans="1:16">
      <c r="A46" s="30" t="s">
        <v>18</v>
      </c>
      <c r="B46" s="31" t="s">
        <v>11</v>
      </c>
      <c r="C46" s="20">
        <f>C47</f>
        <v>25212</v>
      </c>
    </row>
    <row r="47" spans="1:16">
      <c r="A47" s="43"/>
      <c r="B47" s="33" t="s">
        <v>12</v>
      </c>
      <c r="C47" s="20">
        <f>C51+C53+C55+C49</f>
        <v>25212</v>
      </c>
    </row>
    <row r="48" spans="1:16">
      <c r="A48" s="37" t="s">
        <v>19</v>
      </c>
      <c r="B48" s="31" t="s">
        <v>11</v>
      </c>
      <c r="C48" s="20">
        <f>C83+C252</f>
        <v>19609</v>
      </c>
    </row>
    <row r="49" spans="1:53">
      <c r="A49" s="39"/>
      <c r="B49" s="40" t="s">
        <v>12</v>
      </c>
      <c r="C49" s="20">
        <f>C84+C253</f>
        <v>19609</v>
      </c>
    </row>
    <row r="50" spans="1:53">
      <c r="A50" s="50" t="s">
        <v>20</v>
      </c>
      <c r="B50" s="31" t="s">
        <v>11</v>
      </c>
      <c r="C50" s="20">
        <f t="shared" ref="C50:C57" si="0">C405</f>
        <v>1756</v>
      </c>
    </row>
    <row r="51" spans="1:53">
      <c r="A51" s="43"/>
      <c r="B51" s="33" t="s">
        <v>12</v>
      </c>
      <c r="C51" s="20">
        <f t="shared" si="0"/>
        <v>1756</v>
      </c>
    </row>
    <row r="52" spans="1:53">
      <c r="A52" s="42" t="s">
        <v>21</v>
      </c>
      <c r="B52" s="31" t="s">
        <v>11</v>
      </c>
      <c r="C52" s="38">
        <f t="shared" si="0"/>
        <v>0</v>
      </c>
    </row>
    <row r="53" spans="1:53">
      <c r="A53" s="21"/>
      <c r="B53" s="33" t="s">
        <v>12</v>
      </c>
      <c r="C53" s="38">
        <f t="shared" si="0"/>
        <v>0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>
      <c r="A54" s="41" t="s">
        <v>22</v>
      </c>
      <c r="B54" s="40" t="s">
        <v>11</v>
      </c>
      <c r="C54" s="20">
        <f t="shared" si="0"/>
        <v>3847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4.25" customHeight="1">
      <c r="A55" s="43"/>
      <c r="B55" s="33" t="s">
        <v>12</v>
      </c>
      <c r="C55" s="20">
        <f t="shared" si="0"/>
        <v>3847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>
      <c r="A56" s="41" t="s">
        <v>23</v>
      </c>
      <c r="B56" s="40" t="s">
        <v>11</v>
      </c>
      <c r="C56" s="20">
        <f t="shared" si="0"/>
        <v>4343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>
      <c r="A57" s="43"/>
      <c r="B57" s="33" t="s">
        <v>12</v>
      </c>
      <c r="C57" s="20">
        <f t="shared" si="0"/>
        <v>4343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s="52" customFormat="1">
      <c r="A58" s="51" t="s">
        <v>28</v>
      </c>
      <c r="B58" s="51"/>
      <c r="C58" s="5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s="1" customFormat="1" ht="15">
      <c r="A59" s="53" t="s">
        <v>29</v>
      </c>
      <c r="B59" s="54" t="s">
        <v>11</v>
      </c>
      <c r="C59" s="20">
        <f>C61+C73+C77</f>
        <v>230705</v>
      </c>
    </row>
    <row r="60" spans="1:53" s="1" customFormat="1">
      <c r="A60" s="55"/>
      <c r="B60" s="36" t="s">
        <v>12</v>
      </c>
      <c r="C60" s="20">
        <f>C62+C74+C78</f>
        <v>230705</v>
      </c>
    </row>
    <row r="61" spans="1:53" s="1" customFormat="1">
      <c r="A61" s="56" t="s">
        <v>30</v>
      </c>
      <c r="B61" s="57" t="s">
        <v>11</v>
      </c>
      <c r="C61" s="58">
        <f>C63+C65+C67</f>
        <v>191078</v>
      </c>
    </row>
    <row r="62" spans="1:53" s="1" customFormat="1">
      <c r="A62" s="39" t="s">
        <v>14</v>
      </c>
      <c r="B62" s="22" t="s">
        <v>12</v>
      </c>
      <c r="C62" s="58">
        <f>C64+C66+C68</f>
        <v>191078</v>
      </c>
    </row>
    <row r="63" spans="1:53" s="24" customFormat="1" ht="25.5">
      <c r="A63" s="23" t="s">
        <v>15</v>
      </c>
      <c r="B63" s="19" t="s">
        <v>11</v>
      </c>
      <c r="C63" s="20">
        <f>C189</f>
        <v>353</v>
      </c>
    </row>
    <row r="64" spans="1:53" s="24" customFormat="1" ht="15" customHeight="1">
      <c r="A64" s="25"/>
      <c r="B64" s="22" t="s">
        <v>12</v>
      </c>
      <c r="C64" s="20">
        <f>C190</f>
        <v>353</v>
      </c>
    </row>
    <row r="65" spans="1:16" s="1" customFormat="1">
      <c r="A65" s="26" t="s">
        <v>16</v>
      </c>
      <c r="B65" s="54" t="s">
        <v>11</v>
      </c>
      <c r="C65" s="59">
        <f>C90+C166+C198</f>
        <v>162583</v>
      </c>
    </row>
    <row r="66" spans="1:16" s="1" customFormat="1">
      <c r="A66" s="55"/>
      <c r="B66" s="36" t="s">
        <v>12</v>
      </c>
      <c r="C66" s="59">
        <f>C91+C167+C199</f>
        <v>162583</v>
      </c>
    </row>
    <row r="67" spans="1:16" s="1" customFormat="1">
      <c r="A67" s="30" t="s">
        <v>17</v>
      </c>
      <c r="B67" s="40" t="s">
        <v>11</v>
      </c>
      <c r="C67" s="58">
        <f t="shared" ref="C67:C70" si="1">C69</f>
        <v>28142</v>
      </c>
    </row>
    <row r="68" spans="1:16" s="1" customFormat="1">
      <c r="A68" s="32"/>
      <c r="B68" s="33" t="s">
        <v>12</v>
      </c>
      <c r="C68" s="58">
        <f t="shared" si="1"/>
        <v>28142</v>
      </c>
    </row>
    <row r="69" spans="1:16" s="1" customFormat="1">
      <c r="A69" s="60" t="s">
        <v>31</v>
      </c>
      <c r="B69" s="57" t="s">
        <v>11</v>
      </c>
      <c r="C69" s="58">
        <f t="shared" si="1"/>
        <v>28142</v>
      </c>
    </row>
    <row r="70" spans="1:16" s="1" customFormat="1">
      <c r="A70" s="60"/>
      <c r="B70" s="57" t="s">
        <v>12</v>
      </c>
      <c r="C70" s="58">
        <f t="shared" si="1"/>
        <v>28142</v>
      </c>
    </row>
    <row r="71" spans="1:16" s="1" customFormat="1">
      <c r="A71" s="37" t="s">
        <v>19</v>
      </c>
      <c r="B71" s="19" t="s">
        <v>11</v>
      </c>
      <c r="C71" s="61">
        <f>C112+C216</f>
        <v>28142</v>
      </c>
    </row>
    <row r="72" spans="1:16" s="1" customFormat="1">
      <c r="A72" s="39"/>
      <c r="B72" s="22" t="s">
        <v>12</v>
      </c>
      <c r="C72" s="61">
        <f>C113+C217</f>
        <v>28142</v>
      </c>
      <c r="D72" s="62"/>
      <c r="E72" s="62"/>
      <c r="F72" s="62"/>
      <c r="G72" s="62"/>
      <c r="H72" s="62"/>
      <c r="I72" s="62"/>
    </row>
    <row r="73" spans="1:16" s="24" customFormat="1" ht="14.25" customHeight="1">
      <c r="A73" s="45" t="s">
        <v>24</v>
      </c>
      <c r="B73" s="19" t="s">
        <v>11</v>
      </c>
      <c r="C73" s="20">
        <f>C75</f>
        <v>23475</v>
      </c>
    </row>
    <row r="74" spans="1:16" s="24" customFormat="1" ht="14.25" customHeight="1">
      <c r="A74" s="25" t="s">
        <v>25</v>
      </c>
      <c r="B74" s="22" t="s">
        <v>12</v>
      </c>
      <c r="C74" s="20">
        <f>C76</f>
        <v>23475</v>
      </c>
    </row>
    <row r="75" spans="1:16" s="24" customFormat="1" ht="25.5">
      <c r="A75" s="46" t="s">
        <v>26</v>
      </c>
      <c r="B75" s="19" t="s">
        <v>11</v>
      </c>
      <c r="C75" s="20">
        <f>C118+C206</f>
        <v>23475</v>
      </c>
    </row>
    <row r="76" spans="1:16" s="24" customFormat="1">
      <c r="A76" s="50"/>
      <c r="B76" s="22" t="s">
        <v>12</v>
      </c>
      <c r="C76" s="20">
        <f>C119+C207</f>
        <v>23475</v>
      </c>
    </row>
    <row r="77" spans="1:16" s="1" customFormat="1">
      <c r="A77" s="63" t="s">
        <v>27</v>
      </c>
      <c r="B77" s="31" t="s">
        <v>11</v>
      </c>
      <c r="C77" s="20">
        <f>C79</f>
        <v>16152</v>
      </c>
      <c r="D77" s="64"/>
      <c r="E77" s="64"/>
      <c r="F77" s="64"/>
      <c r="G77" s="64"/>
      <c r="H77" s="64"/>
      <c r="I77" s="64"/>
      <c r="K77" s="62"/>
      <c r="L77" s="62"/>
      <c r="M77" s="62"/>
      <c r="N77" s="62"/>
      <c r="O77" s="62"/>
      <c r="P77" s="62"/>
    </row>
    <row r="78" spans="1:16" s="1" customFormat="1">
      <c r="A78" s="21" t="s">
        <v>14</v>
      </c>
      <c r="B78" s="33" t="s">
        <v>12</v>
      </c>
      <c r="C78" s="20">
        <f>C80</f>
        <v>16152</v>
      </c>
      <c r="D78" s="64"/>
      <c r="E78" s="64"/>
      <c r="F78" s="64"/>
      <c r="G78" s="64"/>
      <c r="H78" s="64"/>
      <c r="I78" s="64"/>
      <c r="K78" s="62"/>
      <c r="L78" s="62"/>
      <c r="M78" s="62"/>
      <c r="N78" s="62"/>
      <c r="O78" s="62"/>
      <c r="P78" s="62"/>
    </row>
    <row r="79" spans="1:16" s="1" customFormat="1">
      <c r="A79" s="30" t="s">
        <v>17</v>
      </c>
      <c r="B79" s="40" t="s">
        <v>11</v>
      </c>
      <c r="C79" s="20">
        <f t="shared" ref="C79:C82" si="2">C81</f>
        <v>16152</v>
      </c>
      <c r="D79" s="64"/>
      <c r="E79" s="64"/>
      <c r="F79" s="64"/>
      <c r="G79" s="64"/>
      <c r="H79" s="64"/>
      <c r="I79" s="64"/>
      <c r="K79" s="62"/>
      <c r="L79" s="62"/>
      <c r="M79" s="62"/>
      <c r="N79" s="62"/>
      <c r="O79" s="62"/>
      <c r="P79" s="62"/>
    </row>
    <row r="80" spans="1:16" s="1" customFormat="1">
      <c r="A80" s="32"/>
      <c r="B80" s="33" t="s">
        <v>12</v>
      </c>
      <c r="C80" s="20">
        <f t="shared" si="2"/>
        <v>16152</v>
      </c>
      <c r="D80" s="64"/>
      <c r="E80" s="64"/>
      <c r="F80" s="64"/>
      <c r="G80" s="64"/>
      <c r="H80" s="64"/>
      <c r="I80" s="64"/>
      <c r="K80" s="62"/>
      <c r="L80" s="62"/>
      <c r="M80" s="62"/>
      <c r="N80" s="62"/>
      <c r="O80" s="62"/>
      <c r="P80" s="62"/>
    </row>
    <row r="81" spans="1:16" s="1" customFormat="1">
      <c r="A81" s="30" t="s">
        <v>18</v>
      </c>
      <c r="B81" s="31" t="s">
        <v>11</v>
      </c>
      <c r="C81" s="20">
        <f t="shared" si="2"/>
        <v>16152</v>
      </c>
      <c r="D81" s="64"/>
      <c r="E81" s="64"/>
      <c r="F81" s="64"/>
      <c r="G81" s="64"/>
      <c r="H81" s="64"/>
      <c r="I81" s="64"/>
      <c r="K81" s="62"/>
      <c r="L81" s="62"/>
      <c r="M81" s="62"/>
      <c r="N81" s="62"/>
      <c r="O81" s="62"/>
      <c r="P81" s="62"/>
    </row>
    <row r="82" spans="1:16" s="1" customFormat="1">
      <c r="A82" s="43"/>
      <c r="B82" s="33" t="s">
        <v>12</v>
      </c>
      <c r="C82" s="20">
        <f t="shared" si="2"/>
        <v>16152</v>
      </c>
      <c r="D82" s="64"/>
      <c r="E82" s="64"/>
      <c r="F82" s="64"/>
      <c r="G82" s="64"/>
      <c r="H82" s="64"/>
      <c r="I82" s="64"/>
      <c r="K82" s="62"/>
      <c r="L82" s="62"/>
      <c r="M82" s="62"/>
      <c r="N82" s="62"/>
      <c r="O82" s="62"/>
      <c r="P82" s="62"/>
    </row>
    <row r="83" spans="1:16" s="1" customFormat="1">
      <c r="A83" s="37" t="s">
        <v>19</v>
      </c>
      <c r="B83" s="19" t="s">
        <v>11</v>
      </c>
      <c r="C83" s="61">
        <f>C147</f>
        <v>16152</v>
      </c>
    </row>
    <row r="84" spans="1:16" s="1" customFormat="1">
      <c r="A84" s="39"/>
      <c r="B84" s="22" t="s">
        <v>12</v>
      </c>
      <c r="C84" s="61">
        <f>C148</f>
        <v>16152</v>
      </c>
      <c r="D84" s="62"/>
      <c r="E84" s="62"/>
      <c r="F84" s="62"/>
      <c r="G84" s="62"/>
      <c r="H84" s="62"/>
      <c r="I84" s="62"/>
    </row>
    <row r="85" spans="1:16" s="1" customFormat="1">
      <c r="A85" s="65" t="s">
        <v>32</v>
      </c>
      <c r="B85" s="66"/>
      <c r="C85" s="67"/>
      <c r="D85" s="68"/>
      <c r="E85" s="69"/>
      <c r="F85" s="68"/>
      <c r="G85" s="68"/>
      <c r="H85" s="68"/>
      <c r="I85" s="68"/>
    </row>
    <row r="86" spans="1:16" s="1" customFormat="1">
      <c r="A86" s="70" t="s">
        <v>33</v>
      </c>
      <c r="B86" s="54" t="s">
        <v>11</v>
      </c>
      <c r="C86" s="71">
        <f>C88+C116</f>
        <v>61608</v>
      </c>
      <c r="D86" s="72"/>
      <c r="E86" s="72"/>
      <c r="F86" s="72"/>
      <c r="G86" s="72"/>
      <c r="H86" s="72"/>
      <c r="I86" s="72"/>
    </row>
    <row r="87" spans="1:16" s="1" customFormat="1">
      <c r="A87" s="39" t="s">
        <v>34</v>
      </c>
      <c r="B87" s="22" t="s">
        <v>12</v>
      </c>
      <c r="C87" s="71">
        <f>C89+C117</f>
        <v>61608</v>
      </c>
      <c r="D87" s="62"/>
      <c r="E87" s="62"/>
      <c r="F87" s="62"/>
      <c r="G87" s="62"/>
      <c r="H87" s="62"/>
      <c r="I87" s="62"/>
    </row>
    <row r="88" spans="1:16" s="1" customFormat="1">
      <c r="A88" s="73" t="s">
        <v>35</v>
      </c>
      <c r="B88" s="19" t="s">
        <v>11</v>
      </c>
      <c r="C88" s="61">
        <f>C90+C108</f>
        <v>43771</v>
      </c>
      <c r="D88" s="62"/>
      <c r="E88" s="62"/>
      <c r="F88" s="62"/>
      <c r="G88" s="62"/>
      <c r="H88" s="62"/>
      <c r="I88" s="62"/>
    </row>
    <row r="89" spans="1:16" s="1" customFormat="1">
      <c r="A89" s="39" t="s">
        <v>36</v>
      </c>
      <c r="B89" s="22" t="s">
        <v>12</v>
      </c>
      <c r="C89" s="61">
        <f>C91+C109</f>
        <v>43771</v>
      </c>
      <c r="D89" s="62"/>
      <c r="E89" s="62"/>
      <c r="F89" s="62"/>
      <c r="G89" s="62"/>
      <c r="H89" s="62"/>
      <c r="I89" s="62"/>
    </row>
    <row r="90" spans="1:16" s="28" customFormat="1" ht="25.5">
      <c r="A90" s="74" t="s">
        <v>37</v>
      </c>
      <c r="B90" s="75" t="s">
        <v>11</v>
      </c>
      <c r="C90" s="76">
        <f>C92+C94+C96+C98+C100+C102+C104+C106</f>
        <v>43668</v>
      </c>
      <c r="D90" s="77"/>
      <c r="E90" s="77"/>
      <c r="F90" s="77"/>
      <c r="G90" s="77"/>
      <c r="H90" s="77"/>
      <c r="I90" s="77"/>
    </row>
    <row r="91" spans="1:16" s="28" customFormat="1">
      <c r="A91" s="78"/>
      <c r="B91" s="79" t="s">
        <v>12</v>
      </c>
      <c r="C91" s="76">
        <f>C93+C95+C97+C99+C101+C103+C105+C107</f>
        <v>43668</v>
      </c>
      <c r="D91" s="77"/>
      <c r="E91" s="77"/>
      <c r="F91" s="77"/>
      <c r="G91" s="77"/>
      <c r="H91" s="77"/>
      <c r="I91" s="77"/>
    </row>
    <row r="92" spans="1:16" s="82" customFormat="1" ht="25.5">
      <c r="A92" s="80" t="s">
        <v>38</v>
      </c>
      <c r="B92" s="75" t="s">
        <v>11</v>
      </c>
      <c r="C92" s="76">
        <v>6829</v>
      </c>
      <c r="D92" s="81"/>
      <c r="E92" s="81"/>
      <c r="F92" s="81"/>
      <c r="G92" s="81"/>
      <c r="H92" s="81"/>
      <c r="I92" s="81"/>
    </row>
    <row r="93" spans="1:16" s="82" customFormat="1">
      <c r="A93" s="83"/>
      <c r="B93" s="79" t="s">
        <v>12</v>
      </c>
      <c r="C93" s="76">
        <v>6829</v>
      </c>
      <c r="D93" s="81"/>
      <c r="E93" s="84" t="s">
        <v>39</v>
      </c>
      <c r="F93" s="81"/>
      <c r="G93" s="81"/>
      <c r="H93" s="81"/>
      <c r="I93" s="81"/>
    </row>
    <row r="94" spans="1:16" s="82" customFormat="1" ht="25.5">
      <c r="A94" s="80" t="s">
        <v>40</v>
      </c>
      <c r="B94" s="75" t="s">
        <v>11</v>
      </c>
      <c r="C94" s="76">
        <v>10069</v>
      </c>
      <c r="D94" s="81"/>
      <c r="E94" s="85" t="s">
        <v>41</v>
      </c>
      <c r="F94" s="81"/>
      <c r="G94" s="81"/>
      <c r="H94" s="81"/>
      <c r="I94" s="81"/>
    </row>
    <row r="95" spans="1:16" s="82" customFormat="1">
      <c r="A95" s="83"/>
      <c r="B95" s="79" t="s">
        <v>12</v>
      </c>
      <c r="C95" s="76">
        <v>10069</v>
      </c>
      <c r="D95" s="81"/>
      <c r="E95" s="81"/>
      <c r="F95" s="81"/>
      <c r="G95" s="81"/>
      <c r="H95" s="81"/>
      <c r="I95" s="81"/>
    </row>
    <row r="96" spans="1:16" s="82" customFormat="1">
      <c r="A96" s="80" t="s">
        <v>42</v>
      </c>
      <c r="B96" s="75" t="s">
        <v>11</v>
      </c>
      <c r="C96" s="76">
        <v>5117</v>
      </c>
      <c r="D96" s="81"/>
      <c r="E96" s="85" t="s">
        <v>41</v>
      </c>
      <c r="F96" s="81"/>
      <c r="G96" s="81"/>
      <c r="H96" s="81"/>
      <c r="I96" s="81"/>
    </row>
    <row r="97" spans="1:9" s="82" customFormat="1">
      <c r="A97" s="83"/>
      <c r="B97" s="79" t="s">
        <v>12</v>
      </c>
      <c r="C97" s="76">
        <v>5117</v>
      </c>
      <c r="D97" s="81"/>
      <c r="E97" s="81"/>
      <c r="F97" s="81"/>
      <c r="G97" s="81"/>
      <c r="H97" s="81"/>
      <c r="I97" s="81"/>
    </row>
    <row r="98" spans="1:9" s="82" customFormat="1" ht="25.5">
      <c r="A98" s="80" t="s">
        <v>43</v>
      </c>
      <c r="B98" s="75" t="s">
        <v>11</v>
      </c>
      <c r="C98" s="76">
        <v>8886</v>
      </c>
      <c r="D98" s="81"/>
      <c r="E98" s="85" t="s">
        <v>41</v>
      </c>
      <c r="F98" s="81"/>
      <c r="G98" s="81"/>
      <c r="H98" s="81"/>
      <c r="I98" s="81"/>
    </row>
    <row r="99" spans="1:9" s="82" customFormat="1">
      <c r="A99" s="83"/>
      <c r="B99" s="79" t="s">
        <v>12</v>
      </c>
      <c r="C99" s="76">
        <v>8886</v>
      </c>
      <c r="D99" s="81"/>
      <c r="E99" s="81"/>
      <c r="F99" s="81"/>
      <c r="G99" s="81"/>
      <c r="H99" s="81"/>
      <c r="I99" s="81"/>
    </row>
    <row r="100" spans="1:9" s="82" customFormat="1" ht="25.5">
      <c r="A100" s="80" t="s">
        <v>44</v>
      </c>
      <c r="B100" s="75" t="s">
        <v>11</v>
      </c>
      <c r="C100" s="76">
        <v>2853</v>
      </c>
      <c r="D100" s="81"/>
      <c r="E100" s="85" t="s">
        <v>41</v>
      </c>
      <c r="F100" s="81"/>
      <c r="G100" s="81"/>
      <c r="H100" s="81"/>
      <c r="I100" s="81"/>
    </row>
    <row r="101" spans="1:9" s="82" customFormat="1">
      <c r="A101" s="83"/>
      <c r="B101" s="79" t="s">
        <v>12</v>
      </c>
      <c r="C101" s="76">
        <v>2853</v>
      </c>
      <c r="D101" s="81"/>
      <c r="E101" s="81"/>
      <c r="F101" s="81"/>
      <c r="G101" s="81"/>
      <c r="H101" s="81"/>
      <c r="I101" s="81"/>
    </row>
    <row r="102" spans="1:9" s="82" customFormat="1" ht="25.5">
      <c r="A102" s="80" t="s">
        <v>45</v>
      </c>
      <c r="B102" s="75" t="s">
        <v>11</v>
      </c>
      <c r="C102" s="76">
        <v>2940</v>
      </c>
      <c r="D102" s="81"/>
      <c r="E102" s="85" t="s">
        <v>41</v>
      </c>
      <c r="F102" s="81"/>
      <c r="G102" s="81"/>
      <c r="H102" s="81"/>
      <c r="I102" s="81"/>
    </row>
    <row r="103" spans="1:9" s="82" customFormat="1">
      <c r="A103" s="83"/>
      <c r="B103" s="79" t="s">
        <v>12</v>
      </c>
      <c r="C103" s="76">
        <v>2940</v>
      </c>
      <c r="D103" s="81"/>
      <c r="E103" s="81"/>
      <c r="F103" s="81"/>
      <c r="G103" s="81"/>
      <c r="H103" s="81"/>
      <c r="I103" s="81"/>
    </row>
    <row r="104" spans="1:9" s="82" customFormat="1" ht="25.5">
      <c r="A104" s="80" t="s">
        <v>46</v>
      </c>
      <c r="B104" s="75" t="s">
        <v>11</v>
      </c>
      <c r="C104" s="76">
        <v>3747</v>
      </c>
      <c r="D104" s="81"/>
      <c r="E104" s="85" t="s">
        <v>41</v>
      </c>
      <c r="F104" s="81"/>
      <c r="G104" s="81"/>
      <c r="H104" s="81"/>
      <c r="I104" s="81"/>
    </row>
    <row r="105" spans="1:9" s="82" customFormat="1">
      <c r="A105" s="78"/>
      <c r="B105" s="79" t="s">
        <v>12</v>
      </c>
      <c r="C105" s="76">
        <v>3747</v>
      </c>
      <c r="D105" s="81"/>
      <c r="E105" s="81"/>
      <c r="F105" s="81"/>
      <c r="G105" s="81"/>
      <c r="H105" s="81"/>
      <c r="I105" s="81"/>
    </row>
    <row r="106" spans="1:9" s="82" customFormat="1" ht="25.5">
      <c r="A106" s="80" t="s">
        <v>47</v>
      </c>
      <c r="B106" s="75" t="s">
        <v>11</v>
      </c>
      <c r="C106" s="76">
        <v>3227</v>
      </c>
      <c r="D106" s="81"/>
      <c r="E106" s="85" t="s">
        <v>41</v>
      </c>
      <c r="F106" s="81"/>
      <c r="G106" s="81"/>
      <c r="H106" s="81"/>
      <c r="I106" s="81"/>
    </row>
    <row r="107" spans="1:9" s="82" customFormat="1">
      <c r="A107" s="78"/>
      <c r="B107" s="79" t="s">
        <v>12</v>
      </c>
      <c r="C107" s="76">
        <v>3227</v>
      </c>
      <c r="D107" s="81"/>
      <c r="E107" s="81"/>
      <c r="F107" s="81"/>
      <c r="G107" s="81"/>
      <c r="H107" s="81"/>
      <c r="I107" s="81"/>
    </row>
    <row r="108" spans="1:9" s="87" customFormat="1">
      <c r="A108" s="30" t="s">
        <v>17</v>
      </c>
      <c r="B108" s="54" t="s">
        <v>11</v>
      </c>
      <c r="C108" s="71">
        <f t="shared" ref="C108:C113" si="3">C110</f>
        <v>103</v>
      </c>
      <c r="D108" s="86"/>
      <c r="E108" s="86"/>
      <c r="F108" s="86"/>
      <c r="G108" s="86"/>
      <c r="H108" s="86"/>
      <c r="I108" s="86"/>
    </row>
    <row r="109" spans="1:9" s="87" customFormat="1">
      <c r="A109" s="32"/>
      <c r="B109" s="36" t="s">
        <v>12</v>
      </c>
      <c r="C109" s="71">
        <f t="shared" si="3"/>
        <v>103</v>
      </c>
      <c r="D109" s="86"/>
      <c r="E109" s="86"/>
      <c r="F109" s="86"/>
      <c r="G109" s="86"/>
      <c r="H109" s="86"/>
      <c r="I109" s="86"/>
    </row>
    <row r="110" spans="1:9" s="87" customFormat="1">
      <c r="A110" s="30" t="s">
        <v>18</v>
      </c>
      <c r="B110" s="54" t="s">
        <v>11</v>
      </c>
      <c r="C110" s="71">
        <f t="shared" si="3"/>
        <v>103</v>
      </c>
      <c r="D110" s="71">
        <f>D112</f>
        <v>0</v>
      </c>
      <c r="E110" s="86"/>
      <c r="F110" s="86"/>
      <c r="G110" s="86"/>
      <c r="H110" s="86"/>
      <c r="I110" s="86"/>
    </row>
    <row r="111" spans="1:9" s="87" customFormat="1">
      <c r="A111" s="88"/>
      <c r="B111" s="36" t="s">
        <v>12</v>
      </c>
      <c r="C111" s="71">
        <f t="shared" si="3"/>
        <v>103</v>
      </c>
      <c r="D111" s="86"/>
      <c r="E111" s="86"/>
      <c r="F111" s="86"/>
      <c r="G111" s="86"/>
      <c r="H111" s="86"/>
      <c r="I111" s="86"/>
    </row>
    <row r="112" spans="1:9" s="87" customFormat="1">
      <c r="A112" s="89" t="s">
        <v>48</v>
      </c>
      <c r="B112" s="54" t="s">
        <v>11</v>
      </c>
      <c r="C112" s="71">
        <f t="shared" si="3"/>
        <v>103</v>
      </c>
      <c r="D112" s="86"/>
      <c r="E112" s="86"/>
      <c r="F112" s="86"/>
      <c r="G112" s="86"/>
      <c r="H112" s="86"/>
      <c r="I112" s="86"/>
    </row>
    <row r="113" spans="1:9" s="87" customFormat="1">
      <c r="A113" s="88"/>
      <c r="B113" s="36" t="s">
        <v>12</v>
      </c>
      <c r="C113" s="71">
        <f t="shared" si="3"/>
        <v>103</v>
      </c>
      <c r="D113" s="86"/>
      <c r="E113" s="86"/>
      <c r="F113" s="86"/>
      <c r="G113" s="86"/>
      <c r="H113" s="86"/>
      <c r="I113" s="86"/>
    </row>
    <row r="114" spans="1:9" s="87" customFormat="1" ht="76.5">
      <c r="A114" s="89" t="s">
        <v>49</v>
      </c>
      <c r="B114" s="54" t="s">
        <v>11</v>
      </c>
      <c r="C114" s="71">
        <v>103</v>
      </c>
      <c r="D114" s="86"/>
      <c r="E114" s="86"/>
      <c r="F114" s="86"/>
      <c r="G114" s="86"/>
      <c r="H114" s="86"/>
      <c r="I114" s="86"/>
    </row>
    <row r="115" spans="1:9" s="87" customFormat="1">
      <c r="A115" s="90"/>
      <c r="B115" s="36" t="s">
        <v>12</v>
      </c>
      <c r="C115" s="71">
        <v>103</v>
      </c>
      <c r="D115" s="86"/>
      <c r="E115" s="86"/>
      <c r="F115" s="86"/>
      <c r="G115" s="86"/>
      <c r="H115" s="86"/>
      <c r="I115" s="86"/>
    </row>
    <row r="116" spans="1:9" s="24" customFormat="1" ht="14.25" customHeight="1">
      <c r="A116" s="45" t="s">
        <v>24</v>
      </c>
      <c r="B116" s="19" t="s">
        <v>11</v>
      </c>
      <c r="C116" s="20">
        <f>C118</f>
        <v>17837</v>
      </c>
    </row>
    <row r="117" spans="1:9" s="24" customFormat="1" ht="14.25" customHeight="1">
      <c r="A117" s="25" t="s">
        <v>25</v>
      </c>
      <c r="B117" s="22" t="s">
        <v>12</v>
      </c>
      <c r="C117" s="20">
        <f>C119</f>
        <v>17837</v>
      </c>
    </row>
    <row r="118" spans="1:9" s="24" customFormat="1" ht="25.5">
      <c r="A118" s="46" t="s">
        <v>26</v>
      </c>
      <c r="B118" s="19" t="s">
        <v>11</v>
      </c>
      <c r="C118" s="20">
        <f>C120+C122+C124+C126+C128+C130+C132+C134+C136</f>
        <v>17837</v>
      </c>
    </row>
    <row r="119" spans="1:9" s="24" customFormat="1">
      <c r="A119" s="25"/>
      <c r="B119" s="22" t="s">
        <v>12</v>
      </c>
      <c r="C119" s="20">
        <f>C121+C123+C125+C127+C129+C131+C133+C135+C137</f>
        <v>17837</v>
      </c>
    </row>
    <row r="120" spans="1:9" s="82" customFormat="1" ht="25.5">
      <c r="A120" s="80" t="s">
        <v>38</v>
      </c>
      <c r="B120" s="75" t="s">
        <v>11</v>
      </c>
      <c r="C120" s="76">
        <v>171</v>
      </c>
      <c r="D120" s="81"/>
      <c r="E120" s="81"/>
      <c r="F120" s="81"/>
      <c r="G120" s="81"/>
      <c r="H120" s="81"/>
      <c r="I120" s="81"/>
    </row>
    <row r="121" spans="1:9" s="82" customFormat="1">
      <c r="A121" s="83"/>
      <c r="B121" s="79" t="s">
        <v>12</v>
      </c>
      <c r="C121" s="76">
        <v>171</v>
      </c>
      <c r="D121" s="81"/>
      <c r="E121" s="81"/>
      <c r="F121" s="81"/>
      <c r="G121" s="81"/>
      <c r="H121" s="81"/>
      <c r="I121" s="81"/>
    </row>
    <row r="122" spans="1:9" s="82" customFormat="1" ht="25.5">
      <c r="A122" s="80" t="s">
        <v>40</v>
      </c>
      <c r="B122" s="75" t="s">
        <v>11</v>
      </c>
      <c r="C122" s="76">
        <v>205</v>
      </c>
      <c r="D122" s="81"/>
      <c r="E122" s="81"/>
      <c r="F122" s="81"/>
      <c r="G122" s="81"/>
      <c r="H122" s="81"/>
      <c r="I122" s="81"/>
    </row>
    <row r="123" spans="1:9" s="82" customFormat="1">
      <c r="A123" s="83"/>
      <c r="B123" s="79" t="s">
        <v>12</v>
      </c>
      <c r="C123" s="76">
        <v>205</v>
      </c>
      <c r="D123" s="81"/>
      <c r="E123" s="81"/>
      <c r="F123" s="81"/>
      <c r="G123" s="81"/>
      <c r="H123" s="81"/>
      <c r="I123" s="81"/>
    </row>
    <row r="124" spans="1:9" s="82" customFormat="1">
      <c r="A124" s="80" t="s">
        <v>42</v>
      </c>
      <c r="B124" s="75" t="s">
        <v>11</v>
      </c>
      <c r="C124" s="76">
        <v>6171</v>
      </c>
      <c r="D124" s="81"/>
      <c r="E124" s="81"/>
      <c r="F124" s="81"/>
      <c r="G124" s="81"/>
      <c r="H124" s="81"/>
      <c r="I124" s="81"/>
    </row>
    <row r="125" spans="1:9" s="82" customFormat="1">
      <c r="A125" s="83"/>
      <c r="B125" s="79" t="s">
        <v>12</v>
      </c>
      <c r="C125" s="76">
        <v>6171</v>
      </c>
      <c r="D125" s="81"/>
      <c r="E125" s="81"/>
      <c r="F125" s="81"/>
      <c r="G125" s="81"/>
      <c r="H125" s="81"/>
      <c r="I125" s="81"/>
    </row>
    <row r="126" spans="1:9" s="82" customFormat="1">
      <c r="A126" s="80" t="s">
        <v>50</v>
      </c>
      <c r="B126" s="75" t="s">
        <v>11</v>
      </c>
      <c r="C126" s="76">
        <v>456</v>
      </c>
      <c r="D126" s="81"/>
      <c r="E126" s="81"/>
      <c r="F126" s="81"/>
      <c r="G126" s="81"/>
      <c r="H126" s="81"/>
      <c r="I126" s="81"/>
    </row>
    <row r="127" spans="1:9" s="82" customFormat="1">
      <c r="A127" s="83"/>
      <c r="B127" s="79" t="s">
        <v>12</v>
      </c>
      <c r="C127" s="76">
        <v>456</v>
      </c>
      <c r="D127" s="81"/>
      <c r="E127" s="81"/>
      <c r="F127" s="81"/>
      <c r="G127" s="81"/>
      <c r="H127" s="81"/>
      <c r="I127" s="81"/>
    </row>
    <row r="128" spans="1:9" s="82" customFormat="1" ht="25.5">
      <c r="A128" s="80" t="s">
        <v>51</v>
      </c>
      <c r="B128" s="75" t="s">
        <v>11</v>
      </c>
      <c r="C128" s="76">
        <v>5472</v>
      </c>
      <c r="D128" s="81"/>
      <c r="E128" s="81"/>
      <c r="F128" s="81"/>
      <c r="G128" s="81"/>
      <c r="H128" s="81"/>
      <c r="I128" s="81"/>
    </row>
    <row r="129" spans="1:10" s="82" customFormat="1">
      <c r="A129" s="83"/>
      <c r="B129" s="79" t="s">
        <v>12</v>
      </c>
      <c r="C129" s="76">
        <v>5472</v>
      </c>
      <c r="D129" s="81"/>
      <c r="E129" s="81"/>
      <c r="F129" s="81"/>
      <c r="G129" s="81"/>
      <c r="H129" s="81"/>
      <c r="I129" s="81"/>
    </row>
    <row r="130" spans="1:10" s="82" customFormat="1" ht="25.5">
      <c r="A130" s="80" t="s">
        <v>52</v>
      </c>
      <c r="B130" s="75" t="s">
        <v>11</v>
      </c>
      <c r="C130" s="76">
        <v>47</v>
      </c>
      <c r="D130" s="81"/>
      <c r="E130" s="81"/>
      <c r="F130" s="81"/>
      <c r="G130" s="81"/>
      <c r="H130" s="81"/>
      <c r="I130" s="81"/>
    </row>
    <row r="131" spans="1:10" s="82" customFormat="1">
      <c r="A131" s="83"/>
      <c r="B131" s="79" t="s">
        <v>12</v>
      </c>
      <c r="C131" s="76">
        <v>47</v>
      </c>
      <c r="D131" s="81"/>
      <c r="E131" s="81"/>
      <c r="F131" s="81"/>
      <c r="G131" s="81"/>
      <c r="H131" s="81"/>
      <c r="I131" s="81"/>
    </row>
    <row r="132" spans="1:10" s="82" customFormat="1" ht="25.5">
      <c r="A132" s="80" t="s">
        <v>53</v>
      </c>
      <c r="B132" s="75" t="s">
        <v>11</v>
      </c>
      <c r="C132" s="76">
        <v>1560</v>
      </c>
      <c r="D132" s="81"/>
      <c r="E132" s="81"/>
      <c r="F132" s="81"/>
      <c r="G132" s="81"/>
      <c r="H132" s="81"/>
      <c r="I132" s="81"/>
    </row>
    <row r="133" spans="1:10" s="82" customFormat="1">
      <c r="A133" s="83"/>
      <c r="B133" s="79" t="s">
        <v>12</v>
      </c>
      <c r="C133" s="76">
        <v>1560</v>
      </c>
      <c r="D133" s="81"/>
      <c r="E133" s="81"/>
      <c r="F133" s="81"/>
      <c r="G133" s="81"/>
      <c r="H133" s="81"/>
      <c r="I133" s="81"/>
    </row>
    <row r="134" spans="1:10" s="82" customFormat="1" ht="25.5">
      <c r="A134" s="80" t="s">
        <v>54</v>
      </c>
      <c r="B134" s="75" t="s">
        <v>11</v>
      </c>
      <c r="C134" s="76">
        <v>1890</v>
      </c>
      <c r="D134" s="81"/>
      <c r="E134" s="81"/>
      <c r="F134" s="81"/>
      <c r="G134" s="81"/>
      <c r="H134" s="81"/>
      <c r="I134" s="81"/>
    </row>
    <row r="135" spans="1:10" s="82" customFormat="1">
      <c r="A135" s="78"/>
      <c r="B135" s="79" t="s">
        <v>12</v>
      </c>
      <c r="C135" s="76">
        <v>1890</v>
      </c>
      <c r="D135" s="81"/>
      <c r="E135" s="81"/>
      <c r="F135" s="81"/>
      <c r="G135" s="81"/>
      <c r="H135" s="81"/>
      <c r="I135" s="81"/>
    </row>
    <row r="136" spans="1:10" s="82" customFormat="1" ht="25.5">
      <c r="A136" s="80" t="s">
        <v>55</v>
      </c>
      <c r="B136" s="75" t="s">
        <v>11</v>
      </c>
      <c r="C136" s="76">
        <v>1865</v>
      </c>
      <c r="D136" s="81"/>
      <c r="E136" s="81"/>
      <c r="F136" s="81"/>
      <c r="G136" s="81"/>
      <c r="H136" s="81"/>
      <c r="I136" s="81"/>
    </row>
    <row r="137" spans="1:10" s="82" customFormat="1">
      <c r="A137" s="78"/>
      <c r="B137" s="79" t="s">
        <v>12</v>
      </c>
      <c r="C137" s="76">
        <v>1865</v>
      </c>
      <c r="D137" s="81"/>
      <c r="E137" s="81"/>
      <c r="F137" s="81"/>
      <c r="G137" s="81"/>
      <c r="H137" s="81"/>
      <c r="I137" s="81"/>
    </row>
    <row r="138" spans="1:10">
      <c r="A138" s="349" t="s">
        <v>56</v>
      </c>
      <c r="B138" s="350"/>
      <c r="C138" s="351"/>
      <c r="D138" s="4"/>
      <c r="E138" s="91"/>
      <c r="F138" s="92"/>
      <c r="G138" s="92"/>
      <c r="H138" s="92"/>
      <c r="I138" s="92"/>
      <c r="J138" s="92"/>
    </row>
    <row r="139" spans="1:10">
      <c r="A139" s="93" t="s">
        <v>33</v>
      </c>
      <c r="B139" s="19" t="s">
        <v>11</v>
      </c>
      <c r="C139" s="94">
        <f t="shared" ref="C139:C146" si="4">C141</f>
        <v>16152</v>
      </c>
      <c r="D139" s="4"/>
      <c r="E139" s="95"/>
      <c r="F139" s="92"/>
      <c r="G139" s="92"/>
      <c r="H139" s="92"/>
      <c r="I139" s="92"/>
      <c r="J139" s="92"/>
    </row>
    <row r="140" spans="1:10">
      <c r="A140" s="39" t="s">
        <v>25</v>
      </c>
      <c r="B140" s="22" t="s">
        <v>12</v>
      </c>
      <c r="C140" s="94">
        <f t="shared" si="4"/>
        <v>16152</v>
      </c>
      <c r="D140" s="4"/>
      <c r="E140" s="92"/>
      <c r="F140" s="92"/>
      <c r="G140" s="92"/>
      <c r="H140" s="92"/>
      <c r="I140" s="92"/>
      <c r="J140" s="92"/>
    </row>
    <row r="141" spans="1:10">
      <c r="A141" s="63" t="s">
        <v>57</v>
      </c>
      <c r="B141" s="31" t="s">
        <v>11</v>
      </c>
      <c r="C141" s="76">
        <f t="shared" si="4"/>
        <v>16152</v>
      </c>
      <c r="D141" s="4"/>
      <c r="E141" s="92"/>
      <c r="F141" s="92"/>
      <c r="G141" s="92"/>
      <c r="H141" s="92"/>
      <c r="I141" s="92"/>
      <c r="J141" s="92"/>
    </row>
    <row r="142" spans="1:10">
      <c r="A142" s="21" t="s">
        <v>14</v>
      </c>
      <c r="B142" s="33" t="s">
        <v>12</v>
      </c>
      <c r="C142" s="76">
        <f t="shared" si="4"/>
        <v>16152</v>
      </c>
      <c r="D142" s="4"/>
      <c r="E142" s="92"/>
      <c r="F142" s="92"/>
      <c r="G142" s="92"/>
      <c r="H142" s="92"/>
      <c r="I142" s="92"/>
      <c r="J142" s="92"/>
    </row>
    <row r="143" spans="1:10">
      <c r="A143" s="30" t="s">
        <v>17</v>
      </c>
      <c r="B143" s="40" t="s">
        <v>11</v>
      </c>
      <c r="C143" s="76">
        <f t="shared" si="4"/>
        <v>16152</v>
      </c>
      <c r="D143" s="4"/>
    </row>
    <row r="144" spans="1:10">
      <c r="A144" s="32"/>
      <c r="B144" s="33" t="s">
        <v>12</v>
      </c>
      <c r="C144" s="76">
        <f t="shared" si="4"/>
        <v>16152</v>
      </c>
      <c r="D144" s="4"/>
    </row>
    <row r="145" spans="1:4">
      <c r="A145" s="60" t="s">
        <v>31</v>
      </c>
      <c r="B145" s="19" t="s">
        <v>11</v>
      </c>
      <c r="C145" s="76">
        <f t="shared" si="4"/>
        <v>16152</v>
      </c>
      <c r="D145" s="4"/>
    </row>
    <row r="146" spans="1:4">
      <c r="A146" s="60"/>
      <c r="B146" s="22" t="s">
        <v>12</v>
      </c>
      <c r="C146" s="76">
        <f t="shared" si="4"/>
        <v>16152</v>
      </c>
      <c r="D146" s="4"/>
    </row>
    <row r="147" spans="1:4">
      <c r="A147" s="37" t="s">
        <v>19</v>
      </c>
      <c r="B147" s="19" t="s">
        <v>11</v>
      </c>
      <c r="C147" s="76">
        <f>C149+C157</f>
        <v>16152</v>
      </c>
      <c r="D147" s="4"/>
    </row>
    <row r="148" spans="1:4">
      <c r="A148" s="60"/>
      <c r="B148" s="22" t="s">
        <v>12</v>
      </c>
      <c r="C148" s="76">
        <f>C150+C158</f>
        <v>16152</v>
      </c>
      <c r="D148" s="4"/>
    </row>
    <row r="149" spans="1:4" s="99" customFormat="1">
      <c r="A149" s="96" t="s">
        <v>58</v>
      </c>
      <c r="B149" s="97" t="s">
        <v>11</v>
      </c>
      <c r="C149" s="98">
        <f>C151+C153+C155</f>
        <v>16052</v>
      </c>
    </row>
    <row r="150" spans="1:4" s="99" customFormat="1">
      <c r="A150" s="100"/>
      <c r="B150" s="101" t="s">
        <v>12</v>
      </c>
      <c r="C150" s="98">
        <f>C152+C154+C156</f>
        <v>16052</v>
      </c>
    </row>
    <row r="151" spans="1:4" s="104" customFormat="1" ht="17.25" customHeight="1">
      <c r="A151" s="102" t="s">
        <v>59</v>
      </c>
      <c r="B151" s="103" t="s">
        <v>11</v>
      </c>
      <c r="C151" s="94">
        <v>15000</v>
      </c>
    </row>
    <row r="152" spans="1:4" s="104" customFormat="1">
      <c r="A152" s="105"/>
      <c r="B152" s="106" t="s">
        <v>12</v>
      </c>
      <c r="C152" s="94">
        <v>15000</v>
      </c>
    </row>
    <row r="153" spans="1:4" s="104" customFormat="1" ht="28.5">
      <c r="A153" s="107" t="s">
        <v>60</v>
      </c>
      <c r="B153" s="103" t="s">
        <v>11</v>
      </c>
      <c r="C153" s="94">
        <v>556</v>
      </c>
    </row>
    <row r="154" spans="1:4" s="104" customFormat="1">
      <c r="A154" s="105"/>
      <c r="B154" s="106" t="s">
        <v>12</v>
      </c>
      <c r="C154" s="94">
        <v>556</v>
      </c>
    </row>
    <row r="155" spans="1:4" s="104" customFormat="1" ht="28.5">
      <c r="A155" s="108" t="s">
        <v>61</v>
      </c>
      <c r="B155" s="103" t="s">
        <v>11</v>
      </c>
      <c r="C155" s="94">
        <v>496</v>
      </c>
    </row>
    <row r="156" spans="1:4" s="104" customFormat="1">
      <c r="A156" s="105"/>
      <c r="B156" s="106" t="s">
        <v>12</v>
      </c>
      <c r="C156" s="94">
        <v>496</v>
      </c>
    </row>
    <row r="157" spans="1:4" s="99" customFormat="1">
      <c r="A157" s="96" t="s">
        <v>62</v>
      </c>
      <c r="B157" s="97" t="s">
        <v>11</v>
      </c>
      <c r="C157" s="98">
        <f>C159</f>
        <v>100</v>
      </c>
    </row>
    <row r="158" spans="1:4" s="99" customFormat="1">
      <c r="A158" s="100"/>
      <c r="B158" s="101" t="s">
        <v>12</v>
      </c>
      <c r="C158" s="98">
        <f>C160</f>
        <v>100</v>
      </c>
    </row>
    <row r="159" spans="1:4" s="104" customFormat="1" ht="30">
      <c r="A159" s="109" t="s">
        <v>63</v>
      </c>
      <c r="B159" s="103" t="s">
        <v>11</v>
      </c>
      <c r="C159" s="94">
        <v>100</v>
      </c>
    </row>
    <row r="160" spans="1:4" s="104" customFormat="1">
      <c r="A160" s="105"/>
      <c r="B160" s="106" t="s">
        <v>12</v>
      </c>
      <c r="C160" s="94">
        <v>100</v>
      </c>
    </row>
    <row r="161" spans="1:22" s="52" customFormat="1">
      <c r="A161" s="327" t="s">
        <v>64</v>
      </c>
      <c r="B161" s="327"/>
      <c r="C161" s="32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s="24" customFormat="1">
      <c r="A162" s="110" t="s">
        <v>33</v>
      </c>
      <c r="B162" s="111" t="s">
        <v>11</v>
      </c>
      <c r="C162" s="98">
        <f t="shared" ref="C162:C167" si="5">C164</f>
        <v>25338</v>
      </c>
    </row>
    <row r="163" spans="1:22" s="24" customFormat="1">
      <c r="A163" s="25" t="s">
        <v>25</v>
      </c>
      <c r="B163" s="22" t="s">
        <v>12</v>
      </c>
      <c r="C163" s="98">
        <f t="shared" si="5"/>
        <v>25338</v>
      </c>
    </row>
    <row r="164" spans="1:22" s="24" customFormat="1">
      <c r="A164" s="112" t="s">
        <v>35</v>
      </c>
      <c r="B164" s="19" t="s">
        <v>11</v>
      </c>
      <c r="C164" s="20">
        <f t="shared" si="5"/>
        <v>25338</v>
      </c>
    </row>
    <row r="165" spans="1:22" s="24" customFormat="1">
      <c r="A165" s="25" t="s">
        <v>25</v>
      </c>
      <c r="B165" s="22" t="s">
        <v>12</v>
      </c>
      <c r="C165" s="20">
        <f t="shared" si="5"/>
        <v>25338</v>
      </c>
    </row>
    <row r="166" spans="1:22" s="28" customFormat="1">
      <c r="A166" s="113" t="s">
        <v>16</v>
      </c>
      <c r="B166" s="27" t="s">
        <v>11</v>
      </c>
      <c r="C166" s="114">
        <f t="shared" si="5"/>
        <v>25338</v>
      </c>
    </row>
    <row r="167" spans="1:22" s="28" customFormat="1">
      <c r="A167" s="115"/>
      <c r="B167" s="106" t="s">
        <v>12</v>
      </c>
      <c r="C167" s="114">
        <f t="shared" si="5"/>
        <v>25338</v>
      </c>
    </row>
    <row r="168" spans="1:22" s="104" customFormat="1" ht="25.5">
      <c r="A168" s="116" t="s">
        <v>65</v>
      </c>
      <c r="B168" s="27" t="s">
        <v>11</v>
      </c>
      <c r="C168" s="94">
        <f>C170+C172+C174+C176+C178+C180+C182</f>
        <v>25338</v>
      </c>
    </row>
    <row r="169" spans="1:22" s="104" customFormat="1">
      <c r="A169" s="105"/>
      <c r="B169" s="106" t="s">
        <v>12</v>
      </c>
      <c r="C169" s="94">
        <f>C171+C173+C175+C177+C179+C181+C183</f>
        <v>25338</v>
      </c>
    </row>
    <row r="170" spans="1:22" s="104" customFormat="1" ht="25.5">
      <c r="A170" s="117" t="s">
        <v>66</v>
      </c>
      <c r="B170" s="27" t="s">
        <v>11</v>
      </c>
      <c r="C170" s="94">
        <v>128</v>
      </c>
    </row>
    <row r="171" spans="1:22" s="104" customFormat="1">
      <c r="A171" s="105"/>
      <c r="B171" s="106" t="s">
        <v>12</v>
      </c>
      <c r="C171" s="94">
        <v>128</v>
      </c>
    </row>
    <row r="172" spans="1:22" s="104" customFormat="1" ht="25.5">
      <c r="A172" s="117" t="s">
        <v>67</v>
      </c>
      <c r="B172" s="27" t="s">
        <v>11</v>
      </c>
      <c r="C172" s="94">
        <v>2382</v>
      </c>
    </row>
    <row r="173" spans="1:22" s="104" customFormat="1">
      <c r="A173" s="105"/>
      <c r="B173" s="106" t="s">
        <v>12</v>
      </c>
      <c r="C173" s="94">
        <v>2382</v>
      </c>
    </row>
    <row r="174" spans="1:22" s="104" customFormat="1" ht="25.5">
      <c r="A174" s="117" t="s">
        <v>68</v>
      </c>
      <c r="B174" s="27" t="s">
        <v>11</v>
      </c>
      <c r="C174" s="94">
        <v>4760</v>
      </c>
    </row>
    <row r="175" spans="1:22" s="104" customFormat="1">
      <c r="A175" s="105"/>
      <c r="B175" s="106" t="s">
        <v>12</v>
      </c>
      <c r="C175" s="94">
        <v>4760</v>
      </c>
    </row>
    <row r="176" spans="1:22" s="104" customFormat="1" ht="25.5">
      <c r="A176" s="117" t="s">
        <v>69</v>
      </c>
      <c r="B176" s="27" t="s">
        <v>11</v>
      </c>
      <c r="C176" s="94">
        <v>4028</v>
      </c>
    </row>
    <row r="177" spans="1:26" s="104" customFormat="1">
      <c r="A177" s="105"/>
      <c r="B177" s="106" t="s">
        <v>12</v>
      </c>
      <c r="C177" s="94">
        <v>4028</v>
      </c>
    </row>
    <row r="178" spans="1:26" s="104" customFormat="1" ht="25.5">
      <c r="A178" s="117" t="s">
        <v>70</v>
      </c>
      <c r="B178" s="27" t="s">
        <v>11</v>
      </c>
      <c r="C178" s="94">
        <v>4729</v>
      </c>
    </row>
    <row r="179" spans="1:26" s="104" customFormat="1">
      <c r="A179" s="105"/>
      <c r="B179" s="106" t="s">
        <v>12</v>
      </c>
      <c r="C179" s="94">
        <v>4729</v>
      </c>
    </row>
    <row r="180" spans="1:26" s="104" customFormat="1" ht="25.5">
      <c r="A180" s="117" t="s">
        <v>71</v>
      </c>
      <c r="B180" s="27" t="s">
        <v>11</v>
      </c>
      <c r="C180" s="94">
        <v>4702</v>
      </c>
    </row>
    <row r="181" spans="1:26" s="104" customFormat="1">
      <c r="A181" s="105"/>
      <c r="B181" s="106" t="s">
        <v>12</v>
      </c>
      <c r="C181" s="94">
        <v>4702</v>
      </c>
    </row>
    <row r="182" spans="1:26" s="104" customFormat="1" ht="25.5">
      <c r="A182" s="117" t="s">
        <v>72</v>
      </c>
      <c r="B182" s="27" t="s">
        <v>11</v>
      </c>
      <c r="C182" s="94">
        <v>4609</v>
      </c>
    </row>
    <row r="183" spans="1:26" s="104" customFormat="1">
      <c r="A183" s="105"/>
      <c r="B183" s="106" t="s">
        <v>12</v>
      </c>
      <c r="C183" s="94">
        <v>4609</v>
      </c>
    </row>
    <row r="184" spans="1:26" s="52" customFormat="1">
      <c r="A184" s="118" t="s">
        <v>73</v>
      </c>
      <c r="B184" s="119"/>
      <c r="C184" s="120"/>
      <c r="D184" s="121"/>
      <c r="E184" s="122"/>
      <c r="F184" s="121"/>
      <c r="G184" s="121"/>
      <c r="H184" s="121"/>
      <c r="I184" s="12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s="24" customFormat="1">
      <c r="A185" s="110" t="s">
        <v>33</v>
      </c>
      <c r="B185" s="111" t="s">
        <v>11</v>
      </c>
      <c r="C185" s="123">
        <f t="shared" ref="C185:C190" si="6">C187</f>
        <v>353</v>
      </c>
    </row>
    <row r="186" spans="1:26" s="24" customFormat="1">
      <c r="A186" s="25" t="s">
        <v>25</v>
      </c>
      <c r="B186" s="22" t="s">
        <v>12</v>
      </c>
      <c r="C186" s="123">
        <f t="shared" si="6"/>
        <v>353</v>
      </c>
    </row>
    <row r="187" spans="1:26" s="24" customFormat="1">
      <c r="A187" s="112" t="s">
        <v>35</v>
      </c>
      <c r="B187" s="19" t="s">
        <v>11</v>
      </c>
      <c r="C187" s="20">
        <f t="shared" si="6"/>
        <v>353</v>
      </c>
    </row>
    <row r="188" spans="1:26" s="24" customFormat="1">
      <c r="A188" s="25" t="s">
        <v>25</v>
      </c>
      <c r="B188" s="22" t="s">
        <v>12</v>
      </c>
      <c r="C188" s="20">
        <f t="shared" si="6"/>
        <v>353</v>
      </c>
    </row>
    <row r="189" spans="1:26" s="24" customFormat="1" ht="25.5">
      <c r="A189" s="23" t="s">
        <v>15</v>
      </c>
      <c r="B189" s="19" t="s">
        <v>11</v>
      </c>
      <c r="C189" s="20">
        <f t="shared" si="6"/>
        <v>353</v>
      </c>
    </row>
    <row r="190" spans="1:26" s="24" customFormat="1" ht="15" customHeight="1">
      <c r="A190" s="50"/>
      <c r="B190" s="22" t="s">
        <v>12</v>
      </c>
      <c r="C190" s="20">
        <f t="shared" si="6"/>
        <v>353</v>
      </c>
    </row>
    <row r="191" spans="1:26" s="125" customFormat="1" ht="29.25" customHeight="1">
      <c r="A191" s="124" t="s">
        <v>74</v>
      </c>
      <c r="B191" s="19" t="s">
        <v>11</v>
      </c>
      <c r="C191" s="61">
        <v>353</v>
      </c>
      <c r="E191" s="126"/>
      <c r="F191" s="126"/>
      <c r="G191" s="126"/>
      <c r="H191" s="126"/>
      <c r="I191" s="126"/>
      <c r="J191" s="126"/>
    </row>
    <row r="192" spans="1:26" s="125" customFormat="1" ht="12.75" customHeight="1">
      <c r="A192" s="25"/>
      <c r="B192" s="22" t="s">
        <v>12</v>
      </c>
      <c r="C192" s="61">
        <v>353</v>
      </c>
      <c r="E192" s="126"/>
      <c r="F192" s="126"/>
      <c r="G192" s="126"/>
      <c r="H192" s="126"/>
      <c r="I192" s="126"/>
      <c r="J192" s="126"/>
    </row>
    <row r="193" spans="1:26" s="52" customFormat="1">
      <c r="A193" s="327" t="s">
        <v>75</v>
      </c>
      <c r="B193" s="327"/>
      <c r="C193" s="327"/>
      <c r="D193" s="1"/>
      <c r="E193" s="6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s="24" customFormat="1">
      <c r="A194" s="110" t="s">
        <v>33</v>
      </c>
      <c r="B194" s="111" t="s">
        <v>11</v>
      </c>
      <c r="C194" s="123">
        <f>C196+C204</f>
        <v>127254</v>
      </c>
    </row>
    <row r="195" spans="1:26" s="24" customFormat="1">
      <c r="A195" s="25" t="s">
        <v>25</v>
      </c>
      <c r="B195" s="22" t="s">
        <v>12</v>
      </c>
      <c r="C195" s="123">
        <f>C197+C205</f>
        <v>127254</v>
      </c>
    </row>
    <row r="196" spans="1:26" s="24" customFormat="1">
      <c r="A196" s="112" t="s">
        <v>35</v>
      </c>
      <c r="B196" s="19" t="s">
        <v>11</v>
      </c>
      <c r="C196" s="20">
        <f>C198+C212</f>
        <v>121616</v>
      </c>
    </row>
    <row r="197" spans="1:26" s="24" customFormat="1">
      <c r="A197" s="25" t="s">
        <v>25</v>
      </c>
      <c r="B197" s="22" t="s">
        <v>12</v>
      </c>
      <c r="C197" s="20">
        <f>C199+C213</f>
        <v>121616</v>
      </c>
    </row>
    <row r="198" spans="1:26" s="24" customFormat="1" ht="25.5">
      <c r="A198" s="46" t="s">
        <v>26</v>
      </c>
      <c r="B198" s="19" t="s">
        <v>11</v>
      </c>
      <c r="C198" s="20">
        <f>C200+C202</f>
        <v>93577</v>
      </c>
    </row>
    <row r="199" spans="1:26" s="24" customFormat="1">
      <c r="A199" s="50"/>
      <c r="B199" s="22" t="s">
        <v>12</v>
      </c>
      <c r="C199" s="20">
        <f>C201+C203</f>
        <v>93577</v>
      </c>
    </row>
    <row r="200" spans="1:26" s="104" customFormat="1" ht="51.75" customHeight="1">
      <c r="A200" s="127" t="s">
        <v>76</v>
      </c>
      <c r="B200" s="103" t="s">
        <v>11</v>
      </c>
      <c r="C200" s="94">
        <v>29877</v>
      </c>
      <c r="E200" s="128" t="s">
        <v>41</v>
      </c>
      <c r="F200" s="128"/>
      <c r="G200" s="128"/>
      <c r="H200" s="128"/>
      <c r="I200" s="128"/>
      <c r="J200" s="128"/>
    </row>
    <row r="201" spans="1:26" s="104" customFormat="1">
      <c r="A201" s="129"/>
      <c r="B201" s="106" t="s">
        <v>12</v>
      </c>
      <c r="C201" s="94">
        <v>29877</v>
      </c>
      <c r="E201" s="128"/>
      <c r="F201" s="128"/>
      <c r="G201" s="128"/>
      <c r="H201" s="128"/>
      <c r="I201" s="128"/>
      <c r="J201" s="128"/>
    </row>
    <row r="202" spans="1:26" s="104" customFormat="1" ht="39" customHeight="1">
      <c r="A202" s="130" t="s">
        <v>77</v>
      </c>
      <c r="B202" s="103" t="s">
        <v>11</v>
      </c>
      <c r="C202" s="94">
        <v>63700</v>
      </c>
      <c r="E202" s="128"/>
      <c r="F202" s="128"/>
      <c r="G202" s="128"/>
      <c r="H202" s="128"/>
      <c r="I202" s="128"/>
      <c r="J202" s="128"/>
    </row>
    <row r="203" spans="1:26" s="104" customFormat="1">
      <c r="A203" s="131"/>
      <c r="B203" s="106" t="s">
        <v>12</v>
      </c>
      <c r="C203" s="94">
        <v>63700</v>
      </c>
      <c r="E203" s="128"/>
      <c r="F203" s="128"/>
      <c r="G203" s="128"/>
      <c r="H203" s="128"/>
      <c r="I203" s="128"/>
      <c r="J203" s="128"/>
    </row>
    <row r="204" spans="1:26" s="24" customFormat="1" ht="14.25" customHeight="1">
      <c r="A204" s="45" t="s">
        <v>24</v>
      </c>
      <c r="B204" s="19" t="s">
        <v>11</v>
      </c>
      <c r="C204" s="20">
        <f>C206</f>
        <v>5638</v>
      </c>
    </row>
    <row r="205" spans="1:26" s="24" customFormat="1" ht="14.25" customHeight="1">
      <c r="A205" s="25" t="s">
        <v>25</v>
      </c>
      <c r="B205" s="22" t="s">
        <v>12</v>
      </c>
      <c r="C205" s="20">
        <f>C207</f>
        <v>5638</v>
      </c>
    </row>
    <row r="206" spans="1:26" s="24" customFormat="1" ht="25.5">
      <c r="A206" s="46" t="s">
        <v>26</v>
      </c>
      <c r="B206" s="19" t="s">
        <v>11</v>
      </c>
      <c r="C206" s="20">
        <f>C208+C210</f>
        <v>5638</v>
      </c>
    </row>
    <row r="207" spans="1:26" s="24" customFormat="1">
      <c r="A207" s="50"/>
      <c r="B207" s="22" t="s">
        <v>12</v>
      </c>
      <c r="C207" s="20">
        <f>C209+C211</f>
        <v>5638</v>
      </c>
    </row>
    <row r="208" spans="1:26" s="104" customFormat="1" ht="51.75" customHeight="1">
      <c r="A208" s="127" t="s">
        <v>76</v>
      </c>
      <c r="B208" s="103" t="s">
        <v>11</v>
      </c>
      <c r="C208" s="94">
        <v>3863</v>
      </c>
      <c r="E208" s="128" t="s">
        <v>41</v>
      </c>
      <c r="F208" s="128"/>
      <c r="G208" s="128"/>
      <c r="H208" s="128"/>
      <c r="I208" s="128"/>
      <c r="J208" s="128"/>
    </row>
    <row r="209" spans="1:14" s="104" customFormat="1">
      <c r="A209" s="129"/>
      <c r="B209" s="106" t="s">
        <v>12</v>
      </c>
      <c r="C209" s="94">
        <v>3863</v>
      </c>
      <c r="E209" s="128"/>
      <c r="F209" s="128"/>
      <c r="G209" s="128"/>
      <c r="H209" s="128"/>
      <c r="I209" s="128"/>
      <c r="J209" s="128"/>
    </row>
    <row r="210" spans="1:14" s="104" customFormat="1" ht="39" customHeight="1">
      <c r="A210" s="130" t="s">
        <v>77</v>
      </c>
      <c r="B210" s="103" t="s">
        <v>11</v>
      </c>
      <c r="C210" s="94">
        <v>1775</v>
      </c>
      <c r="E210" s="128"/>
      <c r="F210" s="128"/>
      <c r="G210" s="128"/>
      <c r="H210" s="128"/>
      <c r="I210" s="128"/>
      <c r="J210" s="128"/>
    </row>
    <row r="211" spans="1:14" s="104" customFormat="1">
      <c r="A211" s="131"/>
      <c r="B211" s="106" t="s">
        <v>12</v>
      </c>
      <c r="C211" s="94">
        <v>1775</v>
      </c>
      <c r="E211" s="128"/>
      <c r="F211" s="128"/>
      <c r="G211" s="128"/>
      <c r="H211" s="128"/>
      <c r="I211" s="128"/>
      <c r="J211" s="128"/>
    </row>
    <row r="212" spans="1:14" s="24" customFormat="1">
      <c r="A212" s="30" t="s">
        <v>17</v>
      </c>
      <c r="B212" s="40" t="s">
        <v>11</v>
      </c>
      <c r="C212" s="20">
        <f>C214</f>
        <v>28039</v>
      </c>
    </row>
    <row r="213" spans="1:14" s="24" customFormat="1">
      <c r="A213" s="32"/>
      <c r="B213" s="33" t="s">
        <v>12</v>
      </c>
      <c r="C213" s="20">
        <f>C215</f>
        <v>28039</v>
      </c>
    </row>
    <row r="214" spans="1:14" s="1" customFormat="1">
      <c r="A214" s="37" t="s">
        <v>31</v>
      </c>
      <c r="B214" s="19" t="s">
        <v>11</v>
      </c>
      <c r="C214" s="20">
        <f>C216</f>
        <v>28039</v>
      </c>
    </row>
    <row r="215" spans="1:14" s="1" customFormat="1">
      <c r="A215" s="25"/>
      <c r="B215" s="22" t="s">
        <v>12</v>
      </c>
      <c r="C215" s="20">
        <f>C217</f>
        <v>28039</v>
      </c>
    </row>
    <row r="216" spans="1:14" s="1" customFormat="1">
      <c r="A216" s="50" t="s">
        <v>48</v>
      </c>
      <c r="B216" s="57" t="s">
        <v>11</v>
      </c>
      <c r="C216" s="20">
        <f>C218+C220+C222+C224+C226+C228+C230+C232</f>
        <v>28039</v>
      </c>
      <c r="M216" s="132"/>
      <c r="N216" s="132"/>
    </row>
    <row r="217" spans="1:14" s="1" customFormat="1">
      <c r="A217" s="50"/>
      <c r="B217" s="22" t="s">
        <v>12</v>
      </c>
      <c r="C217" s="20">
        <f>C219+C221+C223+C225+C227+C229+C231+C233</f>
        <v>28039</v>
      </c>
    </row>
    <row r="218" spans="1:14" s="82" customFormat="1" ht="25.5">
      <c r="A218" s="80" t="s">
        <v>78</v>
      </c>
      <c r="B218" s="75" t="s">
        <v>11</v>
      </c>
      <c r="C218" s="76">
        <v>18</v>
      </c>
      <c r="D218" s="133"/>
      <c r="E218" s="133"/>
      <c r="F218" s="133"/>
      <c r="G218" s="133"/>
      <c r="H218" s="133"/>
      <c r="I218" s="133"/>
      <c r="J218" s="81"/>
      <c r="K218" s="81"/>
      <c r="L218" s="81"/>
      <c r="M218" s="81"/>
    </row>
    <row r="219" spans="1:14" s="82" customFormat="1">
      <c r="A219" s="134"/>
      <c r="B219" s="79" t="s">
        <v>12</v>
      </c>
      <c r="C219" s="76">
        <v>18</v>
      </c>
      <c r="D219" s="133"/>
      <c r="E219" s="133"/>
      <c r="F219" s="133"/>
      <c r="G219" s="133"/>
      <c r="H219" s="133"/>
      <c r="I219" s="133"/>
      <c r="J219" s="81"/>
      <c r="K219" s="81"/>
      <c r="L219" s="81"/>
      <c r="M219" s="81"/>
    </row>
    <row r="220" spans="1:14" s="82" customFormat="1" ht="27.75" customHeight="1">
      <c r="A220" s="80" t="s">
        <v>79</v>
      </c>
      <c r="B220" s="75" t="s">
        <v>11</v>
      </c>
      <c r="C220" s="76">
        <v>1408</v>
      </c>
      <c r="D220" s="133"/>
      <c r="E220" s="133"/>
      <c r="F220" s="133"/>
      <c r="G220" s="133"/>
      <c r="H220" s="133"/>
      <c r="I220" s="133"/>
      <c r="J220" s="81"/>
      <c r="K220" s="81"/>
      <c r="L220" s="81"/>
      <c r="M220" s="81"/>
    </row>
    <row r="221" spans="1:14" s="82" customFormat="1">
      <c r="A221" s="134"/>
      <c r="B221" s="79" t="s">
        <v>12</v>
      </c>
      <c r="C221" s="76">
        <v>1408</v>
      </c>
      <c r="D221" s="133"/>
      <c r="E221" s="133"/>
      <c r="F221" s="133"/>
      <c r="G221" s="133"/>
      <c r="H221" s="133"/>
      <c r="I221" s="133"/>
      <c r="J221" s="81"/>
      <c r="K221" s="81"/>
      <c r="L221" s="81"/>
      <c r="M221" s="81"/>
    </row>
    <row r="222" spans="1:14" s="82" customFormat="1" ht="25.5">
      <c r="A222" s="80" t="s">
        <v>80</v>
      </c>
      <c r="B222" s="75" t="s">
        <v>11</v>
      </c>
      <c r="C222" s="76">
        <f>20414+5</f>
        <v>20419</v>
      </c>
      <c r="E222" s="81"/>
      <c r="F222" s="81"/>
      <c r="G222" s="81"/>
      <c r="H222" s="81"/>
      <c r="I222" s="81"/>
      <c r="J222" s="81"/>
      <c r="L222" s="135"/>
    </row>
    <row r="223" spans="1:14" s="82" customFormat="1">
      <c r="A223" s="134"/>
      <c r="B223" s="79" t="s">
        <v>12</v>
      </c>
      <c r="C223" s="76">
        <f>20414+5</f>
        <v>20419</v>
      </c>
      <c r="E223" s="81"/>
      <c r="F223" s="81"/>
      <c r="G223" s="81"/>
      <c r="H223" s="81"/>
      <c r="I223" s="81"/>
      <c r="J223" s="81"/>
    </row>
    <row r="224" spans="1:14" s="82" customFormat="1" ht="25.5">
      <c r="A224" s="136" t="s">
        <v>81</v>
      </c>
      <c r="B224" s="75" t="s">
        <v>11</v>
      </c>
      <c r="C224" s="76">
        <v>1190</v>
      </c>
      <c r="E224" s="81"/>
      <c r="F224" s="81"/>
      <c r="G224" s="81"/>
      <c r="H224" s="81"/>
      <c r="I224" s="81"/>
      <c r="J224" s="81"/>
    </row>
    <row r="225" spans="1:13" s="82" customFormat="1">
      <c r="A225" s="137"/>
      <c r="B225" s="79" t="s">
        <v>12</v>
      </c>
      <c r="C225" s="76">
        <v>1190</v>
      </c>
      <c r="E225" s="81"/>
      <c r="F225" s="81"/>
      <c r="G225" s="81"/>
      <c r="H225" s="81"/>
      <c r="I225" s="81"/>
      <c r="J225" s="81"/>
    </row>
    <row r="226" spans="1:13" s="82" customFormat="1" ht="25.5">
      <c r="A226" s="138" t="s">
        <v>82</v>
      </c>
      <c r="B226" s="75" t="s">
        <v>11</v>
      </c>
      <c r="C226" s="76">
        <v>2000</v>
      </c>
      <c r="D226" s="133"/>
      <c r="E226" s="133"/>
      <c r="F226" s="133"/>
      <c r="G226" s="133"/>
      <c r="H226" s="133"/>
      <c r="I226" s="133"/>
      <c r="J226" s="81"/>
      <c r="K226" s="81"/>
      <c r="L226" s="81"/>
      <c r="M226" s="81"/>
    </row>
    <row r="227" spans="1:13" s="82" customFormat="1">
      <c r="A227" s="139"/>
      <c r="B227" s="79" t="s">
        <v>12</v>
      </c>
      <c r="C227" s="76">
        <v>2000</v>
      </c>
      <c r="D227" s="133"/>
      <c r="E227" s="133"/>
      <c r="F227" s="133"/>
      <c r="G227" s="133"/>
      <c r="H227" s="133"/>
      <c r="I227" s="133"/>
      <c r="J227" s="81"/>
      <c r="K227" s="81"/>
      <c r="L227" s="81"/>
      <c r="M227" s="81"/>
    </row>
    <row r="228" spans="1:13" s="82" customFormat="1" ht="15.75" customHeight="1">
      <c r="A228" s="352" t="s">
        <v>83</v>
      </c>
      <c r="B228" s="75" t="s">
        <v>11</v>
      </c>
      <c r="C228" s="76">
        <v>204</v>
      </c>
    </row>
    <row r="229" spans="1:13" s="82" customFormat="1" ht="21.75" customHeight="1">
      <c r="A229" s="353"/>
      <c r="B229" s="79" t="s">
        <v>12</v>
      </c>
      <c r="C229" s="76">
        <v>204</v>
      </c>
    </row>
    <row r="230" spans="1:13" s="82" customFormat="1" ht="25.5">
      <c r="A230" s="80" t="s">
        <v>84</v>
      </c>
      <c r="B230" s="75" t="s">
        <v>11</v>
      </c>
      <c r="C230" s="76">
        <v>1800</v>
      </c>
      <c r="D230" s="133"/>
      <c r="E230" s="133"/>
      <c r="F230" s="133"/>
      <c r="G230" s="133"/>
      <c r="H230" s="133"/>
      <c r="I230" s="133"/>
      <c r="J230" s="81"/>
      <c r="K230" s="81"/>
      <c r="L230" s="81"/>
      <c r="M230" s="81"/>
    </row>
    <row r="231" spans="1:13" s="82" customFormat="1" ht="14.25" customHeight="1">
      <c r="A231" s="25"/>
      <c r="B231" s="22" t="s">
        <v>12</v>
      </c>
      <c r="C231" s="61">
        <v>1800</v>
      </c>
      <c r="D231" s="133"/>
      <c r="E231" s="133"/>
      <c r="F231" s="133"/>
      <c r="G231" s="133"/>
      <c r="H231" s="133"/>
      <c r="I231" s="133"/>
      <c r="J231" s="81"/>
      <c r="K231" s="81"/>
      <c r="L231" s="81"/>
      <c r="M231" s="81"/>
    </row>
    <row r="232" spans="1:13" s="82" customFormat="1" ht="38.25">
      <c r="A232" s="117" t="s">
        <v>85</v>
      </c>
      <c r="B232" s="75" t="s">
        <v>11</v>
      </c>
      <c r="C232" s="76">
        <v>1000</v>
      </c>
      <c r="D232" s="133"/>
      <c r="E232" s="133"/>
      <c r="F232" s="133"/>
      <c r="G232" s="133"/>
      <c r="H232" s="133"/>
      <c r="I232" s="133"/>
      <c r="J232" s="81"/>
      <c r="K232" s="81"/>
      <c r="L232" s="81"/>
      <c r="M232" s="81"/>
    </row>
    <row r="233" spans="1:13" s="82" customFormat="1" ht="14.25" customHeight="1">
      <c r="A233" s="25"/>
      <c r="B233" s="22" t="s">
        <v>12</v>
      </c>
      <c r="C233" s="61">
        <v>1000</v>
      </c>
      <c r="D233" s="133"/>
      <c r="E233" s="133"/>
      <c r="F233" s="133"/>
      <c r="G233" s="133"/>
      <c r="H233" s="133"/>
      <c r="I233" s="133"/>
      <c r="J233" s="81"/>
      <c r="K233" s="81"/>
      <c r="L233" s="81"/>
      <c r="M233" s="81"/>
    </row>
    <row r="234" spans="1:13">
      <c r="A234" s="140" t="s">
        <v>86</v>
      </c>
      <c r="B234" s="141"/>
      <c r="C234" s="142"/>
      <c r="D234" s="143"/>
      <c r="E234" s="143"/>
      <c r="F234" s="143"/>
      <c r="G234" s="143"/>
      <c r="H234" s="143"/>
      <c r="I234" s="143"/>
      <c r="J234" s="62"/>
      <c r="K234" s="62"/>
      <c r="L234" s="92"/>
      <c r="M234" s="92"/>
    </row>
    <row r="235" spans="1:13">
      <c r="A235" s="144" t="s">
        <v>33</v>
      </c>
      <c r="B235" s="145"/>
      <c r="C235" s="146"/>
      <c r="D235" s="147"/>
      <c r="E235" s="147"/>
      <c r="F235" s="147"/>
      <c r="G235" s="147"/>
      <c r="H235" s="147"/>
      <c r="I235" s="148"/>
      <c r="J235" s="62"/>
      <c r="K235" s="92"/>
      <c r="L235" s="92"/>
      <c r="M235" s="92"/>
    </row>
    <row r="236" spans="1:13">
      <c r="A236" s="149" t="s">
        <v>87</v>
      </c>
      <c r="B236" s="150" t="s">
        <v>11</v>
      </c>
      <c r="C236" s="114">
        <f>C238+C246</f>
        <v>15801.83</v>
      </c>
      <c r="D236" s="64"/>
      <c r="E236" s="64"/>
      <c r="F236" s="64"/>
      <c r="G236" s="64"/>
      <c r="H236" s="64"/>
      <c r="I236" s="133"/>
      <c r="J236" s="92"/>
      <c r="K236" s="92"/>
      <c r="L236" s="92"/>
      <c r="M236" s="92"/>
    </row>
    <row r="237" spans="1:13">
      <c r="A237" s="149"/>
      <c r="B237" s="150" t="s">
        <v>12</v>
      </c>
      <c r="C237" s="114">
        <f>C239+C247</f>
        <v>15801.83</v>
      </c>
      <c r="D237" s="64"/>
      <c r="E237" s="64"/>
      <c r="F237" s="64"/>
      <c r="G237" s="64"/>
      <c r="H237" s="64"/>
      <c r="I237" s="133"/>
      <c r="J237" s="92"/>
      <c r="K237" s="92"/>
      <c r="L237" s="92"/>
      <c r="M237" s="92"/>
    </row>
    <row r="238" spans="1:13">
      <c r="A238" s="63" t="s">
        <v>35</v>
      </c>
      <c r="B238" s="31" t="s">
        <v>11</v>
      </c>
      <c r="C238" s="20">
        <f t="shared" ref="C238:C243" si="7">C240</f>
        <v>12344.83</v>
      </c>
      <c r="D238" s="64"/>
      <c r="E238" s="64"/>
      <c r="F238" s="64"/>
      <c r="G238" s="64"/>
      <c r="H238" s="64"/>
      <c r="I238" s="64"/>
      <c r="J238" s="92"/>
      <c r="K238" s="92"/>
      <c r="L238" s="92"/>
      <c r="M238" s="92"/>
    </row>
    <row r="239" spans="1:13">
      <c r="A239" s="21" t="s">
        <v>88</v>
      </c>
      <c r="B239" s="33" t="s">
        <v>12</v>
      </c>
      <c r="C239" s="20">
        <f t="shared" si="7"/>
        <v>12344.83</v>
      </c>
      <c r="D239" s="64"/>
      <c r="E239" s="64"/>
      <c r="F239" s="64"/>
      <c r="G239" s="64"/>
      <c r="H239" s="64"/>
      <c r="I239" s="64"/>
      <c r="J239" s="92"/>
      <c r="K239" s="92"/>
      <c r="L239" s="92"/>
      <c r="M239" s="92"/>
    </row>
    <row r="240" spans="1:13">
      <c r="A240" s="30" t="s">
        <v>17</v>
      </c>
      <c r="B240" s="40" t="s">
        <v>11</v>
      </c>
      <c r="C240" s="20">
        <f t="shared" si="7"/>
        <v>12344.83</v>
      </c>
      <c r="D240" s="64"/>
      <c r="E240" s="64"/>
      <c r="F240" s="64"/>
      <c r="G240" s="64"/>
      <c r="H240" s="64"/>
      <c r="I240" s="64"/>
      <c r="J240" s="92"/>
      <c r="K240" s="92"/>
      <c r="L240" s="92"/>
      <c r="M240" s="92"/>
    </row>
    <row r="241" spans="1:13">
      <c r="A241" s="32"/>
      <c r="B241" s="33" t="s">
        <v>12</v>
      </c>
      <c r="C241" s="20">
        <f t="shared" si="7"/>
        <v>12344.83</v>
      </c>
      <c r="D241" s="64"/>
      <c r="E241" s="64"/>
      <c r="F241" s="64"/>
      <c r="G241" s="64"/>
      <c r="H241" s="64"/>
      <c r="I241" s="64"/>
      <c r="J241" s="92"/>
      <c r="K241" s="92"/>
      <c r="L241" s="92"/>
      <c r="M241" s="92"/>
    </row>
    <row r="242" spans="1:13">
      <c r="A242" s="30" t="s">
        <v>18</v>
      </c>
      <c r="B242" s="31" t="s">
        <v>11</v>
      </c>
      <c r="C242" s="20">
        <f t="shared" si="7"/>
        <v>12344.83</v>
      </c>
      <c r="D242" s="64"/>
      <c r="E242" s="64"/>
      <c r="F242" s="64"/>
      <c r="G242" s="64"/>
      <c r="H242" s="64"/>
      <c r="I242" s="64"/>
      <c r="J242" s="92"/>
      <c r="K242" s="92"/>
      <c r="L242" s="92"/>
      <c r="M242" s="92"/>
    </row>
    <row r="243" spans="1:13">
      <c r="A243" s="43"/>
      <c r="B243" s="33" t="s">
        <v>12</v>
      </c>
      <c r="C243" s="20">
        <f t="shared" si="7"/>
        <v>12344.83</v>
      </c>
      <c r="D243" s="64"/>
      <c r="E243" s="64"/>
      <c r="F243" s="64"/>
      <c r="G243" s="64"/>
      <c r="H243" s="64"/>
      <c r="I243" s="64"/>
      <c r="J243" s="92"/>
      <c r="K243" s="92"/>
      <c r="L243" s="92"/>
      <c r="M243" s="92"/>
    </row>
    <row r="244" spans="1:13">
      <c r="A244" s="151" t="s">
        <v>48</v>
      </c>
      <c r="B244" s="19" t="s">
        <v>11</v>
      </c>
      <c r="C244" s="20">
        <f>C263+C278+C323+C340</f>
        <v>12344.83</v>
      </c>
      <c r="D244" s="64"/>
      <c r="E244" s="64"/>
      <c r="F244" s="64"/>
      <c r="G244" s="64"/>
      <c r="H244" s="64"/>
      <c r="I244" s="64"/>
      <c r="J244" s="92"/>
      <c r="K244" s="92"/>
      <c r="L244" s="92"/>
      <c r="M244" s="92"/>
    </row>
    <row r="245" spans="1:13">
      <c r="A245" s="43"/>
      <c r="B245" s="22" t="s">
        <v>12</v>
      </c>
      <c r="C245" s="20">
        <f>C264+C279+C324+C341</f>
        <v>12344.83</v>
      </c>
      <c r="D245" s="64"/>
      <c r="E245" s="64"/>
      <c r="F245" s="64"/>
      <c r="G245" s="64"/>
      <c r="H245" s="64"/>
      <c r="I245" s="64"/>
      <c r="J245" s="92"/>
      <c r="K245" s="92"/>
      <c r="L245" s="92"/>
      <c r="M245" s="92"/>
    </row>
    <row r="246" spans="1:13">
      <c r="A246" s="63" t="s">
        <v>57</v>
      </c>
      <c r="B246" s="31" t="s">
        <v>11</v>
      </c>
      <c r="C246" s="20">
        <f>C247</f>
        <v>3457</v>
      </c>
      <c r="D246" s="64"/>
      <c r="E246" s="64"/>
      <c r="F246" s="64"/>
      <c r="G246" s="64"/>
      <c r="H246" s="64"/>
      <c r="I246" s="64"/>
      <c r="J246" s="92"/>
      <c r="K246" s="92"/>
      <c r="L246" s="92"/>
      <c r="M246" s="92"/>
    </row>
    <row r="247" spans="1:13">
      <c r="A247" s="21" t="s">
        <v>14</v>
      </c>
      <c r="B247" s="33" t="s">
        <v>12</v>
      </c>
      <c r="C247" s="20">
        <f>C249</f>
        <v>3457</v>
      </c>
      <c r="D247" s="64"/>
      <c r="E247" s="64"/>
      <c r="F247" s="64"/>
      <c r="G247" s="64"/>
      <c r="H247" s="64"/>
      <c r="I247" s="64"/>
      <c r="J247" s="92"/>
      <c r="K247" s="92"/>
      <c r="L247" s="92"/>
      <c r="M247" s="92"/>
    </row>
    <row r="248" spans="1:13">
      <c r="A248" s="30" t="s">
        <v>17</v>
      </c>
      <c r="B248" s="40" t="s">
        <v>11</v>
      </c>
      <c r="C248" s="20">
        <f>C249</f>
        <v>3457</v>
      </c>
      <c r="D248" s="64"/>
      <c r="E248" s="64"/>
      <c r="F248" s="64"/>
      <c r="G248" s="64"/>
      <c r="H248" s="64"/>
      <c r="I248" s="64"/>
      <c r="J248" s="92"/>
      <c r="K248" s="92"/>
      <c r="L248" s="92"/>
      <c r="M248" s="92"/>
    </row>
    <row r="249" spans="1:13">
      <c r="A249" s="32"/>
      <c r="B249" s="33" t="s">
        <v>12</v>
      </c>
      <c r="C249" s="20">
        <f>C251</f>
        <v>3457</v>
      </c>
      <c r="D249" s="64"/>
      <c r="E249" s="64"/>
      <c r="F249" s="64"/>
      <c r="G249" s="64"/>
      <c r="H249" s="64"/>
      <c r="I249" s="64"/>
      <c r="J249" s="92"/>
      <c r="K249" s="92"/>
      <c r="L249" s="92"/>
      <c r="M249" s="92"/>
    </row>
    <row r="250" spans="1:13">
      <c r="A250" s="30" t="s">
        <v>18</v>
      </c>
      <c r="B250" s="31" t="s">
        <v>11</v>
      </c>
      <c r="C250" s="20">
        <f>C251</f>
        <v>3457</v>
      </c>
      <c r="D250" s="64"/>
      <c r="E250" s="64"/>
      <c r="F250" s="64"/>
      <c r="G250" s="64"/>
      <c r="H250" s="64"/>
      <c r="I250" s="64"/>
      <c r="J250" s="92"/>
      <c r="K250" s="92"/>
      <c r="L250" s="92"/>
      <c r="M250" s="92"/>
    </row>
    <row r="251" spans="1:13">
      <c r="A251" s="43"/>
      <c r="B251" s="33" t="s">
        <v>12</v>
      </c>
      <c r="C251" s="20">
        <f>C253</f>
        <v>3457</v>
      </c>
      <c r="D251" s="64"/>
      <c r="E251" s="64"/>
      <c r="F251" s="64"/>
      <c r="G251" s="64"/>
      <c r="H251" s="64"/>
      <c r="I251" s="64"/>
      <c r="J251" s="92"/>
      <c r="K251" s="92"/>
      <c r="L251" s="92"/>
      <c r="M251" s="92"/>
    </row>
    <row r="252" spans="1:13">
      <c r="A252" s="151" t="s">
        <v>48</v>
      </c>
      <c r="B252" s="19" t="s">
        <v>11</v>
      </c>
      <c r="C252" s="20">
        <f>C293+C308</f>
        <v>3457</v>
      </c>
      <c r="D252" s="64"/>
      <c r="E252" s="64"/>
      <c r="F252" s="64"/>
      <c r="G252" s="64"/>
      <c r="H252" s="64"/>
      <c r="I252" s="64"/>
      <c r="J252" s="92"/>
      <c r="K252" s="92"/>
      <c r="L252" s="92"/>
      <c r="M252" s="92"/>
    </row>
    <row r="253" spans="1:13">
      <c r="A253" s="43"/>
      <c r="B253" s="22" t="s">
        <v>12</v>
      </c>
      <c r="C253" s="20">
        <f>C294+C309</f>
        <v>3457</v>
      </c>
      <c r="D253" s="64"/>
      <c r="E253" s="64"/>
      <c r="F253" s="64"/>
      <c r="G253" s="64"/>
      <c r="H253" s="64"/>
      <c r="I253" s="64"/>
      <c r="J253" s="92"/>
      <c r="K253" s="92"/>
      <c r="L253" s="92"/>
      <c r="M253" s="92"/>
    </row>
    <row r="254" spans="1:13" s="1" customFormat="1">
      <c r="A254" s="65" t="s">
        <v>32</v>
      </c>
      <c r="B254" s="66"/>
      <c r="C254" s="67"/>
      <c r="D254" s="68"/>
      <c r="E254" s="69"/>
      <c r="F254" s="68"/>
      <c r="G254" s="68"/>
      <c r="H254" s="68"/>
      <c r="I254" s="68"/>
    </row>
    <row r="255" spans="1:13" s="1" customFormat="1">
      <c r="A255" s="152" t="s">
        <v>33</v>
      </c>
      <c r="B255" s="54" t="s">
        <v>11</v>
      </c>
      <c r="C255" s="71">
        <f t="shared" ref="C255:C256" si="8">C257</f>
        <v>1459</v>
      </c>
      <c r="D255" s="72"/>
      <c r="E255" s="72"/>
      <c r="F255" s="72"/>
      <c r="G255" s="72"/>
      <c r="H255" s="72"/>
      <c r="I255" s="72"/>
    </row>
    <row r="256" spans="1:13" s="1" customFormat="1">
      <c r="A256" s="39" t="s">
        <v>34</v>
      </c>
      <c r="B256" s="22" t="s">
        <v>12</v>
      </c>
      <c r="C256" s="71">
        <f t="shared" si="8"/>
        <v>1459</v>
      </c>
      <c r="D256" s="62"/>
      <c r="E256" s="62"/>
      <c r="F256" s="62"/>
      <c r="G256" s="62"/>
      <c r="H256" s="62"/>
      <c r="I256" s="62"/>
    </row>
    <row r="257" spans="1:9" s="1" customFormat="1">
      <c r="A257" s="73" t="s">
        <v>35</v>
      </c>
      <c r="B257" s="19" t="s">
        <v>11</v>
      </c>
      <c r="C257" s="61">
        <f>C259</f>
        <v>1459</v>
      </c>
      <c r="D257" s="62"/>
      <c r="E257" s="62"/>
      <c r="F257" s="62"/>
      <c r="G257" s="62"/>
      <c r="H257" s="62"/>
      <c r="I257" s="62"/>
    </row>
    <row r="258" spans="1:9" s="1" customFormat="1">
      <c r="A258" s="39" t="s">
        <v>36</v>
      </c>
      <c r="B258" s="22" t="s">
        <v>12</v>
      </c>
      <c r="C258" s="61">
        <f>C260</f>
        <v>1459</v>
      </c>
      <c r="D258" s="62"/>
      <c r="E258" s="62"/>
      <c r="F258" s="62"/>
      <c r="G258" s="62"/>
      <c r="H258" s="62"/>
      <c r="I258" s="62"/>
    </row>
    <row r="259" spans="1:9" s="87" customFormat="1">
      <c r="A259" s="30" t="s">
        <v>17</v>
      </c>
      <c r="B259" s="54" t="s">
        <v>11</v>
      </c>
      <c r="C259" s="71">
        <f t="shared" ref="C259:C262" si="9">C261</f>
        <v>1459</v>
      </c>
      <c r="D259" s="86"/>
      <c r="E259" s="86"/>
      <c r="F259" s="86"/>
      <c r="G259" s="86"/>
      <c r="H259" s="86"/>
      <c r="I259" s="86"/>
    </row>
    <row r="260" spans="1:9" s="87" customFormat="1">
      <c r="A260" s="32"/>
      <c r="B260" s="36" t="s">
        <v>12</v>
      </c>
      <c r="C260" s="71">
        <f t="shared" si="9"/>
        <v>1459</v>
      </c>
      <c r="D260" s="86"/>
      <c r="E260" s="86"/>
      <c r="F260" s="86"/>
      <c r="G260" s="86"/>
      <c r="H260" s="86"/>
      <c r="I260" s="86"/>
    </row>
    <row r="261" spans="1:9" s="87" customFormat="1">
      <c r="A261" s="30" t="s">
        <v>18</v>
      </c>
      <c r="B261" s="54" t="s">
        <v>11</v>
      </c>
      <c r="C261" s="71">
        <f t="shared" si="9"/>
        <v>1459</v>
      </c>
      <c r="D261" s="86"/>
      <c r="E261" s="86"/>
      <c r="F261" s="86"/>
      <c r="G261" s="86"/>
      <c r="H261" s="86"/>
      <c r="I261" s="86"/>
    </row>
    <row r="262" spans="1:9" s="87" customFormat="1">
      <c r="A262" s="88"/>
      <c r="B262" s="36" t="s">
        <v>12</v>
      </c>
      <c r="C262" s="71">
        <f t="shared" si="9"/>
        <v>1459</v>
      </c>
      <c r="D262" s="86"/>
      <c r="E262" s="86"/>
      <c r="F262" s="86"/>
      <c r="G262" s="86"/>
      <c r="H262" s="86"/>
      <c r="I262" s="86"/>
    </row>
    <row r="263" spans="1:9" s="87" customFormat="1">
      <c r="A263" s="89" t="s">
        <v>48</v>
      </c>
      <c r="B263" s="54" t="s">
        <v>11</v>
      </c>
      <c r="C263" s="71">
        <f>C265</f>
        <v>1459</v>
      </c>
      <c r="D263" s="86"/>
      <c r="E263" s="86"/>
      <c r="F263" s="86"/>
      <c r="G263" s="86"/>
      <c r="H263" s="86"/>
      <c r="I263" s="86"/>
    </row>
    <row r="264" spans="1:9" s="87" customFormat="1">
      <c r="A264" s="88"/>
      <c r="B264" s="36" t="s">
        <v>12</v>
      </c>
      <c r="C264" s="71">
        <f>C266</f>
        <v>1459</v>
      </c>
      <c r="D264" s="86"/>
      <c r="E264" s="86"/>
      <c r="F264" s="86"/>
      <c r="G264" s="86"/>
      <c r="H264" s="86"/>
      <c r="I264" s="86"/>
    </row>
    <row r="265" spans="1:9" s="82" customFormat="1" ht="63.75">
      <c r="A265" s="138" t="s">
        <v>89</v>
      </c>
      <c r="B265" s="75" t="s">
        <v>11</v>
      </c>
      <c r="C265" s="76">
        <v>1459</v>
      </c>
    </row>
    <row r="266" spans="1:9" s="82" customFormat="1">
      <c r="A266" s="83"/>
      <c r="B266" s="79" t="s">
        <v>12</v>
      </c>
      <c r="C266" s="76">
        <v>1459</v>
      </c>
    </row>
    <row r="267" spans="1:9" s="1" customFormat="1">
      <c r="A267" s="65" t="s">
        <v>90</v>
      </c>
      <c r="B267" s="66"/>
      <c r="C267" s="67"/>
      <c r="D267" s="68"/>
      <c r="E267" s="69"/>
      <c r="F267" s="68"/>
      <c r="G267" s="68"/>
      <c r="H267" s="68"/>
      <c r="I267" s="68"/>
    </row>
    <row r="268" spans="1:9" s="1" customFormat="1">
      <c r="A268" s="152" t="s">
        <v>33</v>
      </c>
      <c r="B268" s="54" t="s">
        <v>11</v>
      </c>
      <c r="C268" s="71">
        <f t="shared" ref="C268:C273" si="10">C270</f>
        <v>316</v>
      </c>
      <c r="D268" s="72"/>
      <c r="E268" s="72"/>
      <c r="F268" s="72"/>
      <c r="G268" s="72"/>
      <c r="H268" s="72"/>
      <c r="I268" s="72"/>
    </row>
    <row r="269" spans="1:9" s="1" customFormat="1">
      <c r="A269" s="39" t="s">
        <v>34</v>
      </c>
      <c r="B269" s="22" t="s">
        <v>12</v>
      </c>
      <c r="C269" s="71">
        <f t="shared" si="10"/>
        <v>316</v>
      </c>
      <c r="D269" s="62"/>
      <c r="E269" s="62"/>
      <c r="F269" s="62"/>
      <c r="G269" s="62"/>
      <c r="H269" s="62"/>
      <c r="I269" s="62"/>
    </row>
    <row r="270" spans="1:9" s="1" customFormat="1">
      <c r="A270" s="73" t="s">
        <v>35</v>
      </c>
      <c r="B270" s="19" t="s">
        <v>11</v>
      </c>
      <c r="C270" s="61">
        <f t="shared" si="10"/>
        <v>316</v>
      </c>
      <c r="D270" s="62"/>
      <c r="E270" s="62"/>
      <c r="F270" s="62"/>
      <c r="G270" s="62"/>
      <c r="H270" s="62"/>
      <c r="I270" s="62"/>
    </row>
    <row r="271" spans="1:9" s="1" customFormat="1">
      <c r="A271" s="39" t="s">
        <v>36</v>
      </c>
      <c r="B271" s="22" t="s">
        <v>12</v>
      </c>
      <c r="C271" s="61">
        <f t="shared" si="10"/>
        <v>316</v>
      </c>
      <c r="D271" s="62"/>
      <c r="E271" s="62"/>
      <c r="F271" s="62"/>
      <c r="G271" s="62"/>
      <c r="H271" s="62"/>
      <c r="I271" s="62"/>
    </row>
    <row r="272" spans="1:9" s="99" customFormat="1">
      <c r="A272" s="153" t="s">
        <v>17</v>
      </c>
      <c r="B272" s="154" t="s">
        <v>11</v>
      </c>
      <c r="C272" s="76">
        <f t="shared" si="10"/>
        <v>316</v>
      </c>
    </row>
    <row r="273" spans="1:10" s="99" customFormat="1">
      <c r="A273" s="155"/>
      <c r="B273" s="79" t="s">
        <v>12</v>
      </c>
      <c r="C273" s="76">
        <f t="shared" si="10"/>
        <v>316</v>
      </c>
    </row>
    <row r="274" spans="1:10" s="28" customFormat="1">
      <c r="A274" s="37" t="s">
        <v>31</v>
      </c>
      <c r="B274" s="156" t="s">
        <v>11</v>
      </c>
      <c r="C274" s="20">
        <f>C278</f>
        <v>316</v>
      </c>
    </row>
    <row r="275" spans="1:10" s="28" customFormat="1">
      <c r="A275" s="39"/>
      <c r="B275" s="157" t="s">
        <v>12</v>
      </c>
      <c r="C275" s="20">
        <f>C279</f>
        <v>316</v>
      </c>
    </row>
    <row r="276" spans="1:10" s="28" customFormat="1" ht="13.5" hidden="1" customHeight="1">
      <c r="A276" s="158" t="s">
        <v>19</v>
      </c>
      <c r="B276" s="159"/>
      <c r="C276" s="20"/>
    </row>
    <row r="277" spans="1:10" s="28" customFormat="1" ht="15.75" hidden="1" customHeight="1">
      <c r="A277" s="32"/>
      <c r="B277" s="159"/>
      <c r="C277" s="20"/>
    </row>
    <row r="278" spans="1:10" s="99" customFormat="1">
      <c r="A278" s="160" t="s">
        <v>91</v>
      </c>
      <c r="B278" s="161" t="s">
        <v>11</v>
      </c>
      <c r="C278" s="98">
        <f>C280</f>
        <v>316</v>
      </c>
    </row>
    <row r="279" spans="1:10" s="99" customFormat="1">
      <c r="A279" s="162"/>
      <c r="B279" s="101" t="s">
        <v>12</v>
      </c>
      <c r="C279" s="98">
        <f>C281</f>
        <v>316</v>
      </c>
    </row>
    <row r="280" spans="1:10" s="87" customFormat="1">
      <c r="A280" s="163" t="s">
        <v>92</v>
      </c>
      <c r="B280" s="54" t="s">
        <v>11</v>
      </c>
      <c r="C280" s="71">
        <f>C282</f>
        <v>316</v>
      </c>
      <c r="D280" s="86"/>
      <c r="E280" s="86"/>
      <c r="F280" s="86"/>
      <c r="G280" s="86"/>
      <c r="H280" s="86"/>
      <c r="I280" s="86"/>
    </row>
    <row r="281" spans="1:10" s="87" customFormat="1">
      <c r="A281" s="90"/>
      <c r="B281" s="36" t="s">
        <v>12</v>
      </c>
      <c r="C281" s="71">
        <f>C283</f>
        <v>316</v>
      </c>
      <c r="D281" s="86"/>
      <c r="E281" s="86"/>
      <c r="F281" s="86"/>
      <c r="G281" s="86"/>
      <c r="H281" s="86"/>
      <c r="I281" s="86"/>
    </row>
    <row r="282" spans="1:10" s="87" customFormat="1" ht="15">
      <c r="A282" s="164" t="s">
        <v>93</v>
      </c>
      <c r="B282" s="54" t="s">
        <v>11</v>
      </c>
      <c r="C282" s="71">
        <v>316</v>
      </c>
      <c r="D282" s="86"/>
      <c r="E282" s="86"/>
      <c r="F282" s="86"/>
      <c r="G282" s="86"/>
      <c r="H282" s="86"/>
      <c r="I282" s="86"/>
    </row>
    <row r="283" spans="1:10" s="87" customFormat="1">
      <c r="A283" s="90"/>
      <c r="B283" s="36" t="s">
        <v>12</v>
      </c>
      <c r="C283" s="71">
        <v>316</v>
      </c>
      <c r="D283" s="86"/>
      <c r="E283" s="86"/>
      <c r="F283" s="86"/>
      <c r="G283" s="86"/>
      <c r="H283" s="86"/>
      <c r="I283" s="86"/>
    </row>
    <row r="284" spans="1:10">
      <c r="A284" s="349" t="s">
        <v>56</v>
      </c>
      <c r="B284" s="350"/>
      <c r="C284" s="350"/>
      <c r="D284" s="4"/>
      <c r="E284" s="91"/>
      <c r="F284" s="92"/>
      <c r="G284" s="92"/>
      <c r="H284" s="92"/>
      <c r="I284" s="92"/>
      <c r="J284" s="92"/>
    </row>
    <row r="285" spans="1:10">
      <c r="A285" s="93" t="s">
        <v>33</v>
      </c>
      <c r="B285" s="19" t="s">
        <v>11</v>
      </c>
      <c r="C285" s="165">
        <f t="shared" ref="C285:C292" si="11">C287</f>
        <v>537</v>
      </c>
      <c r="D285" s="4"/>
      <c r="E285" s="95"/>
      <c r="F285" s="92"/>
      <c r="G285" s="92"/>
      <c r="H285" s="92"/>
      <c r="I285" s="92"/>
      <c r="J285" s="92"/>
    </row>
    <row r="286" spans="1:10">
      <c r="A286" s="39" t="s">
        <v>25</v>
      </c>
      <c r="B286" s="22" t="s">
        <v>12</v>
      </c>
      <c r="C286" s="94">
        <f t="shared" si="11"/>
        <v>537</v>
      </c>
      <c r="D286" s="4"/>
      <c r="E286" s="92"/>
      <c r="F286" s="92"/>
      <c r="G286" s="92"/>
      <c r="H286" s="92"/>
      <c r="I286" s="92"/>
      <c r="J286" s="92"/>
    </row>
    <row r="287" spans="1:10">
      <c r="A287" s="63" t="s">
        <v>57</v>
      </c>
      <c r="B287" s="31" t="s">
        <v>11</v>
      </c>
      <c r="C287" s="76">
        <f>C289</f>
        <v>537</v>
      </c>
      <c r="D287" s="4"/>
      <c r="E287" s="92"/>
      <c r="F287" s="92"/>
      <c r="G287" s="92"/>
      <c r="H287" s="92"/>
      <c r="I287" s="92"/>
      <c r="J287" s="92"/>
    </row>
    <row r="288" spans="1:10">
      <c r="A288" s="21" t="s">
        <v>14</v>
      </c>
      <c r="B288" s="33" t="s">
        <v>12</v>
      </c>
      <c r="C288" s="76">
        <f>C290</f>
        <v>537</v>
      </c>
      <c r="D288" s="4"/>
      <c r="E288" s="92"/>
      <c r="F288" s="92"/>
      <c r="G288" s="92"/>
      <c r="H288" s="92"/>
      <c r="I288" s="92"/>
      <c r="J288" s="92"/>
    </row>
    <row r="289" spans="1:5">
      <c r="A289" s="30" t="s">
        <v>17</v>
      </c>
      <c r="B289" s="40" t="s">
        <v>11</v>
      </c>
      <c r="C289" s="76">
        <f t="shared" si="11"/>
        <v>537</v>
      </c>
      <c r="D289" s="4"/>
    </row>
    <row r="290" spans="1:5">
      <c r="A290" s="32"/>
      <c r="B290" s="33" t="s">
        <v>12</v>
      </c>
      <c r="C290" s="76">
        <f t="shared" si="11"/>
        <v>537</v>
      </c>
      <c r="D290" s="4"/>
    </row>
    <row r="291" spans="1:5">
      <c r="A291" s="60" t="s">
        <v>31</v>
      </c>
      <c r="B291" s="19" t="s">
        <v>11</v>
      </c>
      <c r="C291" s="76">
        <f t="shared" si="11"/>
        <v>537</v>
      </c>
      <c r="D291" s="4"/>
    </row>
    <row r="292" spans="1:5">
      <c r="A292" s="60"/>
      <c r="B292" s="22" t="s">
        <v>12</v>
      </c>
      <c r="C292" s="76">
        <f t="shared" si="11"/>
        <v>537</v>
      </c>
      <c r="D292" s="4"/>
    </row>
    <row r="293" spans="1:5">
      <c r="A293" s="37" t="s">
        <v>19</v>
      </c>
      <c r="B293" s="19" t="s">
        <v>11</v>
      </c>
      <c r="C293" s="76">
        <f>C295</f>
        <v>537</v>
      </c>
      <c r="D293" s="4"/>
    </row>
    <row r="294" spans="1:5">
      <c r="A294" s="60"/>
      <c r="B294" s="22" t="s">
        <v>12</v>
      </c>
      <c r="C294" s="76">
        <f>C296</f>
        <v>537</v>
      </c>
      <c r="D294" s="4"/>
    </row>
    <row r="295" spans="1:5" s="99" customFormat="1">
      <c r="A295" s="96" t="s">
        <v>94</v>
      </c>
      <c r="B295" s="97" t="s">
        <v>11</v>
      </c>
      <c r="C295" s="98">
        <f>C297+C299</f>
        <v>537</v>
      </c>
    </row>
    <row r="296" spans="1:5" s="99" customFormat="1">
      <c r="A296" s="100"/>
      <c r="B296" s="101" t="s">
        <v>12</v>
      </c>
      <c r="C296" s="98">
        <f>C298+C300</f>
        <v>537</v>
      </c>
    </row>
    <row r="297" spans="1:5" s="104" customFormat="1" ht="15.75">
      <c r="A297" s="166" t="s">
        <v>95</v>
      </c>
      <c r="B297" s="103" t="s">
        <v>11</v>
      </c>
      <c r="C297" s="71">
        <v>100</v>
      </c>
    </row>
    <row r="298" spans="1:5" s="104" customFormat="1">
      <c r="A298" s="105"/>
      <c r="B298" s="106" t="s">
        <v>12</v>
      </c>
      <c r="C298" s="71">
        <v>100</v>
      </c>
    </row>
    <row r="299" spans="1:5" s="104" customFormat="1" ht="31.5">
      <c r="A299" s="166" t="s">
        <v>96</v>
      </c>
      <c r="B299" s="103" t="s">
        <v>11</v>
      </c>
      <c r="C299" s="71">
        <v>437</v>
      </c>
    </row>
    <row r="300" spans="1:5" s="104" customFormat="1">
      <c r="A300" s="105"/>
      <c r="B300" s="106" t="s">
        <v>12</v>
      </c>
      <c r="C300" s="71">
        <v>437</v>
      </c>
    </row>
    <row r="301" spans="1:5" s="1" customFormat="1">
      <c r="A301" s="327" t="s">
        <v>97</v>
      </c>
      <c r="B301" s="327"/>
      <c r="C301" s="327"/>
    </row>
    <row r="302" spans="1:5" s="1" customFormat="1">
      <c r="A302" s="37" t="s">
        <v>33</v>
      </c>
      <c r="B302" s="19" t="s">
        <v>11</v>
      </c>
      <c r="C302" s="20">
        <f t="shared" ref="C302:C311" si="12">C304</f>
        <v>2920</v>
      </c>
      <c r="E302" s="28"/>
    </row>
    <row r="303" spans="1:5" s="1" customFormat="1">
      <c r="A303" s="39" t="s">
        <v>25</v>
      </c>
      <c r="B303" s="22" t="s">
        <v>12</v>
      </c>
      <c r="C303" s="20">
        <f t="shared" si="12"/>
        <v>2920</v>
      </c>
      <c r="E303" s="28"/>
    </row>
    <row r="304" spans="1:5" s="1" customFormat="1">
      <c r="A304" s="18" t="s">
        <v>27</v>
      </c>
      <c r="B304" s="31" t="s">
        <v>11</v>
      </c>
      <c r="C304" s="20">
        <f t="shared" si="12"/>
        <v>2920</v>
      </c>
      <c r="E304" s="28"/>
    </row>
    <row r="305" spans="1:22" s="1" customFormat="1">
      <c r="A305" s="21" t="s">
        <v>14</v>
      </c>
      <c r="B305" s="33" t="s">
        <v>12</v>
      </c>
      <c r="C305" s="20">
        <f t="shared" si="12"/>
        <v>2920</v>
      </c>
    </row>
    <row r="306" spans="1:22" s="1" customFormat="1">
      <c r="A306" s="30" t="s">
        <v>17</v>
      </c>
      <c r="B306" s="40" t="s">
        <v>11</v>
      </c>
      <c r="C306" s="20">
        <f t="shared" si="12"/>
        <v>2920</v>
      </c>
    </row>
    <row r="307" spans="1:22" s="1" customFormat="1">
      <c r="A307" s="32"/>
      <c r="B307" s="33" t="s">
        <v>12</v>
      </c>
      <c r="C307" s="20">
        <f t="shared" si="12"/>
        <v>2920</v>
      </c>
    </row>
    <row r="308" spans="1:22">
      <c r="A308" s="151" t="s">
        <v>48</v>
      </c>
      <c r="B308" s="19" t="s">
        <v>11</v>
      </c>
      <c r="C308" s="20">
        <f t="shared" si="12"/>
        <v>2920</v>
      </c>
      <c r="D308" s="64"/>
      <c r="E308" s="64"/>
      <c r="F308" s="64"/>
      <c r="G308" s="64"/>
      <c r="H308" s="64"/>
      <c r="I308" s="64"/>
      <c r="J308" s="92"/>
      <c r="K308" s="92"/>
      <c r="L308" s="92"/>
      <c r="M308" s="92"/>
    </row>
    <row r="309" spans="1:22">
      <c r="A309" s="43"/>
      <c r="B309" s="22" t="s">
        <v>12</v>
      </c>
      <c r="C309" s="20">
        <f t="shared" si="12"/>
        <v>2920</v>
      </c>
      <c r="D309" s="64"/>
      <c r="E309" s="64"/>
      <c r="F309" s="64"/>
      <c r="G309" s="64"/>
      <c r="H309" s="64"/>
      <c r="I309" s="64"/>
      <c r="J309" s="92"/>
      <c r="K309" s="92"/>
      <c r="L309" s="92"/>
      <c r="M309" s="92"/>
    </row>
    <row r="310" spans="1:22" s="171" customFormat="1">
      <c r="A310" s="167" t="s">
        <v>98</v>
      </c>
      <c r="B310" s="168" t="s">
        <v>11</v>
      </c>
      <c r="C310" s="169">
        <f t="shared" si="12"/>
        <v>2920</v>
      </c>
      <c r="D310" s="170"/>
    </row>
    <row r="311" spans="1:22" s="175" customFormat="1">
      <c r="A311" s="172"/>
      <c r="B311" s="173" t="s">
        <v>12</v>
      </c>
      <c r="C311" s="169">
        <f t="shared" si="12"/>
        <v>2920</v>
      </c>
      <c r="D311" s="174"/>
    </row>
    <row r="312" spans="1:22" s="82" customFormat="1" ht="38.25">
      <c r="A312" s="176" t="s">
        <v>99</v>
      </c>
      <c r="B312" s="75" t="s">
        <v>11</v>
      </c>
      <c r="C312" s="76">
        <v>2920</v>
      </c>
      <c r="D312" s="133"/>
      <c r="E312" s="133"/>
      <c r="F312" s="177"/>
      <c r="G312" s="76"/>
      <c r="H312" s="76"/>
      <c r="I312" s="81"/>
      <c r="J312" s="81"/>
      <c r="K312" s="81"/>
    </row>
    <row r="313" spans="1:22" s="82" customFormat="1" ht="16.5" customHeight="1">
      <c r="A313" s="178"/>
      <c r="B313" s="79" t="s">
        <v>12</v>
      </c>
      <c r="C313" s="76">
        <v>2920</v>
      </c>
      <c r="D313" s="133"/>
      <c r="E313" s="133"/>
      <c r="F313" s="177"/>
      <c r="G313" s="76"/>
      <c r="H313" s="76"/>
      <c r="I313" s="81"/>
      <c r="J313" s="81"/>
      <c r="K313" s="81"/>
    </row>
    <row r="314" spans="1:22" s="52" customFormat="1">
      <c r="A314" s="327" t="s">
        <v>64</v>
      </c>
      <c r="B314" s="327"/>
      <c r="C314" s="32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s="24" customFormat="1">
      <c r="A315" s="110" t="s">
        <v>33</v>
      </c>
      <c r="B315" s="111" t="s">
        <v>11</v>
      </c>
      <c r="C315" s="98">
        <f t="shared" ref="C315:C316" si="13">C317</f>
        <v>141</v>
      </c>
    </row>
    <row r="316" spans="1:22" s="24" customFormat="1">
      <c r="A316" s="25" t="s">
        <v>25</v>
      </c>
      <c r="B316" s="22" t="s">
        <v>12</v>
      </c>
      <c r="C316" s="98">
        <f t="shared" si="13"/>
        <v>141</v>
      </c>
    </row>
    <row r="317" spans="1:22" s="24" customFormat="1">
      <c r="A317" s="112" t="s">
        <v>35</v>
      </c>
      <c r="B317" s="19" t="s">
        <v>11</v>
      </c>
      <c r="C317" s="20">
        <f>C319</f>
        <v>141</v>
      </c>
    </row>
    <row r="318" spans="1:22" s="24" customFormat="1">
      <c r="A318" s="25" t="s">
        <v>25</v>
      </c>
      <c r="B318" s="22" t="s">
        <v>12</v>
      </c>
      <c r="C318" s="20">
        <f>C320</f>
        <v>141</v>
      </c>
    </row>
    <row r="319" spans="1:22">
      <c r="A319" s="30" t="s">
        <v>17</v>
      </c>
      <c r="B319" s="40" t="s">
        <v>11</v>
      </c>
      <c r="C319" s="76">
        <f t="shared" ref="C319:C322" si="14">C321</f>
        <v>141</v>
      </c>
      <c r="D319" s="4"/>
    </row>
    <row r="320" spans="1:22">
      <c r="A320" s="32"/>
      <c r="B320" s="33" t="s">
        <v>12</v>
      </c>
      <c r="C320" s="76">
        <f t="shared" si="14"/>
        <v>141</v>
      </c>
      <c r="D320" s="4"/>
    </row>
    <row r="321" spans="1:9">
      <c r="A321" s="60" t="s">
        <v>31</v>
      </c>
      <c r="B321" s="19" t="s">
        <v>11</v>
      </c>
      <c r="C321" s="76">
        <f t="shared" si="14"/>
        <v>141</v>
      </c>
      <c r="D321" s="4"/>
    </row>
    <row r="322" spans="1:9">
      <c r="A322" s="60"/>
      <c r="B322" s="22" t="s">
        <v>12</v>
      </c>
      <c r="C322" s="76">
        <f t="shared" si="14"/>
        <v>141</v>
      </c>
      <c r="D322" s="4"/>
    </row>
    <row r="323" spans="1:9">
      <c r="A323" s="37" t="s">
        <v>19</v>
      </c>
      <c r="B323" s="19" t="s">
        <v>11</v>
      </c>
      <c r="C323" s="76">
        <f>C325</f>
        <v>141</v>
      </c>
      <c r="D323" s="4"/>
    </row>
    <row r="324" spans="1:9">
      <c r="A324" s="60"/>
      <c r="B324" s="22" t="s">
        <v>12</v>
      </c>
      <c r="C324" s="76">
        <f>C326</f>
        <v>141</v>
      </c>
      <c r="D324" s="4"/>
    </row>
    <row r="325" spans="1:9" s="104" customFormat="1" ht="25.5">
      <c r="A325" s="179" t="s">
        <v>65</v>
      </c>
      <c r="B325" s="103" t="s">
        <v>11</v>
      </c>
      <c r="C325" s="71">
        <f>C327</f>
        <v>141</v>
      </c>
    </row>
    <row r="326" spans="1:9" s="104" customFormat="1">
      <c r="A326" s="105"/>
      <c r="B326" s="106" t="s">
        <v>12</v>
      </c>
      <c r="C326" s="71">
        <f>C328</f>
        <v>141</v>
      </c>
    </row>
    <row r="327" spans="1:9" s="104" customFormat="1" ht="15">
      <c r="A327" s="180" t="s">
        <v>100</v>
      </c>
      <c r="B327" s="103" t="s">
        <v>11</v>
      </c>
      <c r="C327" s="71">
        <v>141</v>
      </c>
    </row>
    <row r="328" spans="1:9" s="104" customFormat="1">
      <c r="A328" s="105"/>
      <c r="B328" s="106" t="s">
        <v>12</v>
      </c>
      <c r="C328" s="71">
        <v>141</v>
      </c>
    </row>
    <row r="329" spans="1:9">
      <c r="A329" s="140" t="s">
        <v>101</v>
      </c>
      <c r="B329" s="141"/>
      <c r="C329" s="142"/>
      <c r="D329" s="320"/>
      <c r="E329" s="320"/>
      <c r="F329" s="320"/>
      <c r="G329" s="320"/>
      <c r="H329" s="320"/>
      <c r="I329" s="320"/>
    </row>
    <row r="330" spans="1:9" s="28" customFormat="1">
      <c r="A330" s="181" t="s">
        <v>33</v>
      </c>
      <c r="B330" s="156" t="s">
        <v>11</v>
      </c>
      <c r="C330" s="165">
        <f t="shared" ref="C330:C331" si="15">C332</f>
        <v>10428.83</v>
      </c>
      <c r="D330" s="62"/>
      <c r="E330" s="62"/>
      <c r="F330" s="62"/>
      <c r="G330" s="62"/>
      <c r="H330" s="62"/>
      <c r="I330" s="62"/>
    </row>
    <row r="331" spans="1:9" s="28" customFormat="1">
      <c r="A331" s="83" t="s">
        <v>25</v>
      </c>
      <c r="B331" s="157" t="s">
        <v>12</v>
      </c>
      <c r="C331" s="114">
        <f t="shared" si="15"/>
        <v>10428.83</v>
      </c>
      <c r="D331" s="62"/>
      <c r="E331" s="62"/>
      <c r="F331" s="62"/>
      <c r="G331" s="62"/>
      <c r="H331" s="62"/>
      <c r="I331" s="62"/>
    </row>
    <row r="332" spans="1:9" s="28" customFormat="1">
      <c r="A332" s="182" t="s">
        <v>30</v>
      </c>
      <c r="B332" s="150" t="s">
        <v>11</v>
      </c>
      <c r="C332" s="114">
        <f>C334</f>
        <v>10428.83</v>
      </c>
      <c r="D332" s="62"/>
      <c r="E332" s="62"/>
      <c r="F332" s="62"/>
      <c r="G332" s="62"/>
      <c r="H332" s="62"/>
      <c r="I332" s="62"/>
    </row>
    <row r="333" spans="1:9" s="28" customFormat="1">
      <c r="A333" s="183" t="s">
        <v>88</v>
      </c>
      <c r="B333" s="157" t="s">
        <v>12</v>
      </c>
      <c r="C333" s="114">
        <f>C335</f>
        <v>10428.83</v>
      </c>
    </row>
    <row r="334" spans="1:9" s="99" customFormat="1">
      <c r="A334" s="153" t="s">
        <v>17</v>
      </c>
      <c r="B334" s="154" t="s">
        <v>11</v>
      </c>
      <c r="C334" s="76">
        <f>C335</f>
        <v>10428.83</v>
      </c>
    </row>
    <row r="335" spans="1:9" s="99" customFormat="1">
      <c r="A335" s="155"/>
      <c r="B335" s="79" t="s">
        <v>12</v>
      </c>
      <c r="C335" s="76">
        <f>C337</f>
        <v>10428.83</v>
      </c>
    </row>
    <row r="336" spans="1:9" s="28" customFormat="1">
      <c r="A336" s="37" t="s">
        <v>31</v>
      </c>
      <c r="B336" s="156" t="s">
        <v>11</v>
      </c>
      <c r="C336" s="20">
        <f>C340</f>
        <v>10428.83</v>
      </c>
    </row>
    <row r="337" spans="1:12" s="28" customFormat="1">
      <c r="A337" s="39"/>
      <c r="B337" s="157" t="s">
        <v>12</v>
      </c>
      <c r="C337" s="20">
        <f>C341</f>
        <v>10428.83</v>
      </c>
    </row>
    <row r="338" spans="1:12" s="28" customFormat="1" ht="13.5" hidden="1" customHeight="1">
      <c r="A338" s="158" t="s">
        <v>19</v>
      </c>
      <c r="B338" s="159"/>
      <c r="C338" s="20"/>
    </row>
    <row r="339" spans="1:12" s="28" customFormat="1" ht="15.75" hidden="1" customHeight="1">
      <c r="A339" s="32"/>
      <c r="B339" s="159"/>
      <c r="C339" s="20"/>
    </row>
    <row r="340" spans="1:12" s="99" customFormat="1">
      <c r="A340" s="160" t="s">
        <v>91</v>
      </c>
      <c r="B340" s="161" t="s">
        <v>11</v>
      </c>
      <c r="C340" s="98">
        <f>C342+C344+C346+C348+C350+C352+C354+C356+C358+C360+C362+C364+C366+C368+C370+C372+C374</f>
        <v>10428.83</v>
      </c>
    </row>
    <row r="341" spans="1:12" s="99" customFormat="1">
      <c r="A341" s="162"/>
      <c r="B341" s="101" t="s">
        <v>12</v>
      </c>
      <c r="C341" s="98">
        <f>C343+C345+C347+C349+C351+C353+C355+C357+C359+C361+C363+C365+C367+C369+C371+C373+C375</f>
        <v>10428.83</v>
      </c>
    </row>
    <row r="342" spans="1:12" s="104" customFormat="1" ht="25.5">
      <c r="A342" s="127" t="s">
        <v>102</v>
      </c>
      <c r="B342" s="103" t="s">
        <v>11</v>
      </c>
      <c r="C342" s="94">
        <f>4215</f>
        <v>4215</v>
      </c>
      <c r="E342" s="128"/>
      <c r="F342" s="128"/>
      <c r="G342" s="128"/>
      <c r="H342" s="128"/>
      <c r="I342" s="128"/>
      <c r="J342" s="128"/>
    </row>
    <row r="343" spans="1:12" s="104" customFormat="1">
      <c r="A343" s="129"/>
      <c r="B343" s="106" t="s">
        <v>12</v>
      </c>
      <c r="C343" s="94">
        <f>4215</f>
        <v>4215</v>
      </c>
      <c r="E343" s="128"/>
      <c r="F343" s="128"/>
      <c r="G343" s="128"/>
      <c r="H343" s="128"/>
      <c r="I343" s="128"/>
      <c r="J343" s="128"/>
    </row>
    <row r="344" spans="1:12" s="104" customFormat="1" ht="25.5">
      <c r="A344" s="127" t="s">
        <v>103</v>
      </c>
      <c r="B344" s="103" t="s">
        <v>11</v>
      </c>
      <c r="C344" s="94">
        <f>4222.83</f>
        <v>4222.83</v>
      </c>
      <c r="E344" s="128"/>
      <c r="F344" s="128"/>
      <c r="G344" s="128"/>
      <c r="H344" s="128"/>
      <c r="I344" s="128"/>
      <c r="J344" s="128"/>
    </row>
    <row r="345" spans="1:12" s="104" customFormat="1">
      <c r="A345" s="129"/>
      <c r="B345" s="106" t="s">
        <v>12</v>
      </c>
      <c r="C345" s="94">
        <f>4222.83</f>
        <v>4222.83</v>
      </c>
      <c r="E345" s="128"/>
      <c r="F345" s="128"/>
      <c r="G345" s="128"/>
      <c r="H345" s="128"/>
      <c r="I345" s="128"/>
      <c r="J345" s="128"/>
    </row>
    <row r="346" spans="1:12" s="104" customFormat="1" ht="30">
      <c r="A346" s="184" t="s">
        <v>104</v>
      </c>
      <c r="B346" s="103" t="s">
        <v>11</v>
      </c>
      <c r="C346" s="94">
        <v>1000</v>
      </c>
      <c r="E346" s="128"/>
      <c r="F346" s="128"/>
      <c r="G346" s="128"/>
      <c r="H346" s="128"/>
      <c r="I346" s="128"/>
      <c r="J346" s="128"/>
    </row>
    <row r="347" spans="1:12" s="104" customFormat="1">
      <c r="A347" s="129"/>
      <c r="B347" s="106" t="s">
        <v>12</v>
      </c>
      <c r="C347" s="94">
        <v>1000</v>
      </c>
      <c r="E347" s="128"/>
      <c r="F347" s="128"/>
      <c r="G347" s="128"/>
      <c r="H347" s="128"/>
      <c r="I347" s="128"/>
      <c r="J347" s="128"/>
    </row>
    <row r="348" spans="1:12" s="82" customFormat="1" ht="33.75" customHeight="1">
      <c r="A348" s="185" t="s">
        <v>105</v>
      </c>
      <c r="B348" s="75" t="s">
        <v>11</v>
      </c>
      <c r="C348" s="76">
        <v>39</v>
      </c>
      <c r="E348" s="81"/>
      <c r="F348" s="81"/>
      <c r="G348" s="81"/>
      <c r="H348" s="81"/>
      <c r="I348" s="81"/>
      <c r="J348" s="81"/>
    </row>
    <row r="349" spans="1:12" s="104" customFormat="1">
      <c r="A349" s="129"/>
      <c r="B349" s="106" t="s">
        <v>12</v>
      </c>
      <c r="C349" s="94">
        <v>39</v>
      </c>
      <c r="E349" s="128"/>
      <c r="F349" s="128"/>
      <c r="G349" s="128"/>
      <c r="H349" s="128"/>
      <c r="I349" s="128"/>
      <c r="J349" s="128"/>
      <c r="L349" s="186"/>
    </row>
    <row r="350" spans="1:12" s="82" customFormat="1" ht="28.5">
      <c r="A350" s="185" t="s">
        <v>106</v>
      </c>
      <c r="B350" s="75" t="s">
        <v>11</v>
      </c>
      <c r="C350" s="76">
        <v>30</v>
      </c>
      <c r="E350" s="81"/>
      <c r="F350" s="81"/>
      <c r="G350" s="81"/>
      <c r="H350" s="81"/>
      <c r="I350" s="81"/>
      <c r="J350" s="81"/>
    </row>
    <row r="351" spans="1:12" s="104" customFormat="1">
      <c r="A351" s="129"/>
      <c r="B351" s="106" t="s">
        <v>12</v>
      </c>
      <c r="C351" s="94">
        <v>30</v>
      </c>
      <c r="E351" s="128"/>
      <c r="F351" s="128"/>
      <c r="G351" s="128"/>
      <c r="H351" s="128"/>
      <c r="I351" s="128"/>
      <c r="J351" s="128"/>
    </row>
    <row r="352" spans="1:12" s="82" customFormat="1" ht="28.5">
      <c r="A352" s="185" t="s">
        <v>107</v>
      </c>
      <c r="B352" s="75" t="s">
        <v>11</v>
      </c>
      <c r="C352" s="76">
        <v>20</v>
      </c>
      <c r="E352" s="81"/>
      <c r="F352" s="81"/>
      <c r="G352" s="81"/>
      <c r="H352" s="81"/>
      <c r="I352" s="81"/>
      <c r="J352" s="81"/>
    </row>
    <row r="353" spans="1:10" s="104" customFormat="1">
      <c r="A353" s="129"/>
      <c r="B353" s="106" t="s">
        <v>12</v>
      </c>
      <c r="C353" s="94">
        <v>20</v>
      </c>
      <c r="E353" s="128"/>
      <c r="F353" s="128"/>
      <c r="G353" s="128"/>
      <c r="H353" s="128"/>
      <c r="I353" s="128"/>
      <c r="J353" s="128"/>
    </row>
    <row r="354" spans="1:10" s="82" customFormat="1" ht="28.5">
      <c r="A354" s="185" t="s">
        <v>108</v>
      </c>
      <c r="B354" s="75" t="s">
        <v>11</v>
      </c>
      <c r="C354" s="76">
        <v>67</v>
      </c>
      <c r="E354" s="81"/>
      <c r="F354" s="81"/>
      <c r="G354" s="81"/>
      <c r="H354" s="81"/>
      <c r="I354" s="81"/>
      <c r="J354" s="81"/>
    </row>
    <row r="355" spans="1:10" s="104" customFormat="1">
      <c r="A355" s="129"/>
      <c r="B355" s="106" t="s">
        <v>12</v>
      </c>
      <c r="C355" s="94">
        <v>67</v>
      </c>
      <c r="E355" s="128"/>
      <c r="F355" s="128"/>
      <c r="G355" s="128"/>
      <c r="H355" s="128"/>
      <c r="I355" s="128"/>
      <c r="J355" s="128"/>
    </row>
    <row r="356" spans="1:10" s="82" customFormat="1" ht="28.5">
      <c r="A356" s="185" t="s">
        <v>109</v>
      </c>
      <c r="B356" s="75" t="s">
        <v>11</v>
      </c>
      <c r="C356" s="76">
        <v>59</v>
      </c>
      <c r="E356" s="81"/>
      <c r="F356" s="81"/>
      <c r="G356" s="81"/>
      <c r="H356" s="81"/>
      <c r="I356" s="81"/>
      <c r="J356" s="81"/>
    </row>
    <row r="357" spans="1:10" s="104" customFormat="1">
      <c r="A357" s="129"/>
      <c r="B357" s="106" t="s">
        <v>12</v>
      </c>
      <c r="C357" s="94">
        <v>59</v>
      </c>
      <c r="E357" s="128"/>
      <c r="F357" s="128"/>
      <c r="G357" s="128"/>
      <c r="H357" s="128"/>
      <c r="I357" s="128"/>
      <c r="J357" s="128"/>
    </row>
    <row r="358" spans="1:10" s="125" customFormat="1" ht="42.75">
      <c r="A358" s="185" t="s">
        <v>110</v>
      </c>
      <c r="B358" s="19" t="s">
        <v>11</v>
      </c>
      <c r="C358" s="61">
        <v>39</v>
      </c>
      <c r="E358" s="126"/>
      <c r="F358" s="126"/>
      <c r="G358" s="126"/>
      <c r="H358" s="126"/>
      <c r="I358" s="126"/>
      <c r="J358" s="126"/>
    </row>
    <row r="359" spans="1:10" s="125" customFormat="1">
      <c r="A359" s="25"/>
      <c r="B359" s="22" t="s">
        <v>12</v>
      </c>
      <c r="C359" s="61">
        <v>39</v>
      </c>
      <c r="E359" s="126"/>
      <c r="F359" s="126"/>
      <c r="G359" s="126"/>
      <c r="H359" s="126"/>
      <c r="I359" s="126"/>
      <c r="J359" s="126"/>
    </row>
    <row r="360" spans="1:10" s="125" customFormat="1" ht="28.5">
      <c r="A360" s="185" t="s">
        <v>111</v>
      </c>
      <c r="B360" s="19" t="s">
        <v>11</v>
      </c>
      <c r="C360" s="61">
        <v>102</v>
      </c>
      <c r="E360" s="126"/>
      <c r="F360" s="126"/>
      <c r="G360" s="126"/>
      <c r="H360" s="126"/>
      <c r="I360" s="126"/>
      <c r="J360" s="126"/>
    </row>
    <row r="361" spans="1:10" s="125" customFormat="1">
      <c r="A361" s="25"/>
      <c r="B361" s="22" t="s">
        <v>12</v>
      </c>
      <c r="C361" s="61">
        <v>102</v>
      </c>
      <c r="E361" s="126"/>
      <c r="F361" s="126"/>
      <c r="G361" s="126"/>
      <c r="H361" s="126"/>
      <c r="I361" s="126"/>
      <c r="J361" s="126"/>
    </row>
    <row r="362" spans="1:10" s="125" customFormat="1" ht="28.5">
      <c r="A362" s="185" t="s">
        <v>112</v>
      </c>
      <c r="B362" s="19" t="s">
        <v>11</v>
      </c>
      <c r="C362" s="61">
        <v>23</v>
      </c>
      <c r="E362" s="126"/>
      <c r="F362" s="126"/>
      <c r="G362" s="126"/>
      <c r="H362" s="126"/>
      <c r="I362" s="126"/>
      <c r="J362" s="126"/>
    </row>
    <row r="363" spans="1:10" s="125" customFormat="1">
      <c r="A363" s="25"/>
      <c r="B363" s="22" t="s">
        <v>12</v>
      </c>
      <c r="C363" s="61">
        <v>23</v>
      </c>
      <c r="E363" s="126"/>
      <c r="F363" s="126"/>
      <c r="G363" s="126"/>
      <c r="H363" s="126"/>
      <c r="I363" s="126"/>
      <c r="J363" s="126"/>
    </row>
    <row r="364" spans="1:10" s="82" customFormat="1" ht="28.5">
      <c r="A364" s="185" t="s">
        <v>113</v>
      </c>
      <c r="B364" s="75" t="s">
        <v>11</v>
      </c>
      <c r="C364" s="76">
        <v>102</v>
      </c>
      <c r="E364" s="81"/>
      <c r="F364" s="81"/>
      <c r="G364" s="81"/>
      <c r="H364" s="81"/>
      <c r="I364" s="81"/>
      <c r="J364" s="81"/>
    </row>
    <row r="365" spans="1:10" s="125" customFormat="1">
      <c r="A365" s="25"/>
      <c r="B365" s="22" t="s">
        <v>12</v>
      </c>
      <c r="C365" s="61">
        <v>102</v>
      </c>
      <c r="E365" s="126"/>
      <c r="F365" s="126"/>
      <c r="G365" s="126"/>
      <c r="H365" s="126"/>
      <c r="I365" s="126"/>
      <c r="J365" s="126"/>
    </row>
    <row r="366" spans="1:10" s="125" customFormat="1" ht="28.5">
      <c r="A366" s="185" t="s">
        <v>114</v>
      </c>
      <c r="B366" s="19" t="s">
        <v>11</v>
      </c>
      <c r="C366" s="61">
        <v>45</v>
      </c>
      <c r="E366" s="126"/>
      <c r="F366" s="126"/>
      <c r="G366" s="126"/>
      <c r="H366" s="126"/>
      <c r="I366" s="126"/>
      <c r="J366" s="126"/>
    </row>
    <row r="367" spans="1:10" s="125" customFormat="1">
      <c r="A367" s="25"/>
      <c r="B367" s="22" t="s">
        <v>12</v>
      </c>
      <c r="C367" s="61">
        <v>45</v>
      </c>
      <c r="E367" s="126"/>
      <c r="F367" s="126"/>
      <c r="G367" s="126"/>
      <c r="H367" s="126"/>
      <c r="I367" s="126"/>
      <c r="J367" s="126"/>
    </row>
    <row r="368" spans="1:10" s="82" customFormat="1" ht="42.75">
      <c r="A368" s="185" t="s">
        <v>115</v>
      </c>
      <c r="B368" s="75" t="s">
        <v>11</v>
      </c>
      <c r="C368" s="76">
        <v>26</v>
      </c>
      <c r="E368" s="81"/>
      <c r="F368" s="81"/>
      <c r="G368" s="81"/>
      <c r="H368" s="81"/>
      <c r="I368" s="81"/>
      <c r="J368" s="81"/>
    </row>
    <row r="369" spans="1:10" s="82" customFormat="1">
      <c r="A369" s="134"/>
      <c r="B369" s="79" t="s">
        <v>12</v>
      </c>
      <c r="C369" s="76">
        <v>26</v>
      </c>
      <c r="E369" s="81"/>
      <c r="F369" s="81"/>
      <c r="G369" s="81"/>
      <c r="H369" s="81"/>
      <c r="I369" s="81"/>
      <c r="J369" s="81"/>
    </row>
    <row r="370" spans="1:10" s="82" customFormat="1" ht="28.5">
      <c r="A370" s="185" t="s">
        <v>116</v>
      </c>
      <c r="B370" s="75" t="s">
        <v>11</v>
      </c>
      <c r="C370" s="76">
        <v>55</v>
      </c>
      <c r="E370" s="81"/>
      <c r="F370" s="81"/>
      <c r="G370" s="81"/>
      <c r="H370" s="81"/>
      <c r="I370" s="81"/>
      <c r="J370" s="81"/>
    </row>
    <row r="371" spans="1:10" s="82" customFormat="1">
      <c r="A371" s="134"/>
      <c r="B371" s="79" t="s">
        <v>12</v>
      </c>
      <c r="C371" s="76">
        <v>55</v>
      </c>
      <c r="E371" s="81"/>
      <c r="F371" s="81"/>
      <c r="G371" s="81"/>
      <c r="H371" s="81"/>
      <c r="I371" s="81"/>
      <c r="J371" s="81"/>
    </row>
    <row r="372" spans="1:10" s="82" customFormat="1" ht="42.75">
      <c r="A372" s="185" t="s">
        <v>117</v>
      </c>
      <c r="B372" s="75" t="s">
        <v>11</v>
      </c>
      <c r="C372" s="76">
        <v>238</v>
      </c>
      <c r="E372" s="81"/>
      <c r="F372" s="81"/>
      <c r="G372" s="81"/>
      <c r="H372" s="81"/>
      <c r="I372" s="81"/>
      <c r="J372" s="81"/>
    </row>
    <row r="373" spans="1:10" s="82" customFormat="1">
      <c r="A373" s="134"/>
      <c r="B373" s="79" t="s">
        <v>12</v>
      </c>
      <c r="C373" s="76">
        <v>238</v>
      </c>
      <c r="E373" s="81"/>
      <c r="F373" s="81"/>
      <c r="G373" s="81"/>
      <c r="H373" s="81"/>
      <c r="I373" s="81"/>
      <c r="J373" s="81"/>
    </row>
    <row r="374" spans="1:10" s="190" customFormat="1" ht="42.75">
      <c r="A374" s="187" t="s">
        <v>118</v>
      </c>
      <c r="B374" s="188" t="s">
        <v>11</v>
      </c>
      <c r="C374" s="189">
        <v>146</v>
      </c>
      <c r="E374" s="191"/>
      <c r="F374" s="191"/>
      <c r="G374" s="191"/>
      <c r="H374" s="191"/>
      <c r="I374" s="191"/>
      <c r="J374" s="191"/>
    </row>
    <row r="375" spans="1:10" s="195" customFormat="1" ht="14.25">
      <c r="A375" s="192"/>
      <c r="B375" s="193" t="s">
        <v>12</v>
      </c>
      <c r="C375" s="194">
        <v>146</v>
      </c>
      <c r="E375" s="196"/>
      <c r="F375" s="196"/>
      <c r="G375" s="196"/>
      <c r="H375" s="196"/>
      <c r="I375" s="196"/>
      <c r="J375" s="196"/>
    </row>
    <row r="376" spans="1:10">
      <c r="A376" s="339" t="s">
        <v>119</v>
      </c>
      <c r="B376" s="340"/>
      <c r="C376" s="341"/>
    </row>
    <row r="377" spans="1:10" ht="15">
      <c r="A377" s="197" t="s">
        <v>10</v>
      </c>
      <c r="B377" s="97" t="s">
        <v>11</v>
      </c>
      <c r="C377" s="165">
        <f>C378</f>
        <v>120366.47</v>
      </c>
    </row>
    <row r="378" spans="1:10">
      <c r="A378" s="100"/>
      <c r="B378" s="101" t="s">
        <v>12</v>
      </c>
      <c r="C378" s="165">
        <f>C380+C396</f>
        <v>120366.47</v>
      </c>
    </row>
    <row r="379" spans="1:10">
      <c r="A379" s="18" t="s">
        <v>13</v>
      </c>
      <c r="B379" s="19" t="s">
        <v>11</v>
      </c>
      <c r="C379" s="20">
        <f>C381+C383</f>
        <v>81898.17</v>
      </c>
    </row>
    <row r="380" spans="1:10">
      <c r="A380" s="21" t="s">
        <v>14</v>
      </c>
      <c r="B380" s="22" t="s">
        <v>12</v>
      </c>
      <c r="C380" s="20">
        <f>C382+C384</f>
        <v>81898.17</v>
      </c>
    </row>
    <row r="381" spans="1:10">
      <c r="A381" s="26" t="s">
        <v>16</v>
      </c>
      <c r="B381" s="49" t="s">
        <v>11</v>
      </c>
      <c r="C381" s="114">
        <f>C745</f>
        <v>3253</v>
      </c>
      <c r="D381" s="4"/>
    </row>
    <row r="382" spans="1:10">
      <c r="A382" s="32"/>
      <c r="B382" s="36" t="s">
        <v>12</v>
      </c>
      <c r="C382" s="114">
        <f>C746</f>
        <v>3253</v>
      </c>
      <c r="D382" s="4"/>
    </row>
    <row r="383" spans="1:10">
      <c r="A383" s="198" t="s">
        <v>17</v>
      </c>
      <c r="B383" s="40" t="s">
        <v>11</v>
      </c>
      <c r="C383" s="20">
        <f>C385+C393</f>
        <v>78645.17</v>
      </c>
    </row>
    <row r="384" spans="1:10">
      <c r="A384" s="32"/>
      <c r="B384" s="33" t="s">
        <v>12</v>
      </c>
      <c r="C384" s="20">
        <f>C386+C394</f>
        <v>78645.17</v>
      </c>
    </row>
    <row r="385" spans="1:4">
      <c r="A385" s="37" t="s">
        <v>18</v>
      </c>
      <c r="B385" s="31" t="s">
        <v>11</v>
      </c>
      <c r="C385" s="20">
        <f>C387+C389+C391</f>
        <v>2092.17</v>
      </c>
    </row>
    <row r="386" spans="1:4">
      <c r="A386" s="43"/>
      <c r="B386" s="33" t="s">
        <v>12</v>
      </c>
      <c r="C386" s="20">
        <f>C388+C390+C392</f>
        <v>2092.17</v>
      </c>
      <c r="D386" s="4"/>
    </row>
    <row r="387" spans="1:4">
      <c r="A387" s="41" t="s">
        <v>20</v>
      </c>
      <c r="B387" s="31" t="s">
        <v>11</v>
      </c>
      <c r="C387" s="20">
        <f>C423</f>
        <v>1380</v>
      </c>
      <c r="D387" s="4"/>
    </row>
    <row r="388" spans="1:4">
      <c r="A388" s="21"/>
      <c r="B388" s="33" t="s">
        <v>12</v>
      </c>
      <c r="C388" s="20">
        <f>C424</f>
        <v>1380</v>
      </c>
      <c r="D388" s="4"/>
    </row>
    <row r="389" spans="1:4">
      <c r="A389" s="42" t="s">
        <v>21</v>
      </c>
      <c r="B389" s="31" t="s">
        <v>11</v>
      </c>
      <c r="C389" s="38">
        <f>C425</f>
        <v>21</v>
      </c>
      <c r="D389" s="4"/>
    </row>
    <row r="390" spans="1:4">
      <c r="A390" s="21"/>
      <c r="B390" s="33" t="s">
        <v>12</v>
      </c>
      <c r="C390" s="38">
        <f>C426</f>
        <v>21</v>
      </c>
      <c r="D390" s="4"/>
    </row>
    <row r="391" spans="1:4">
      <c r="A391" s="41" t="s">
        <v>22</v>
      </c>
      <c r="B391" s="40" t="s">
        <v>11</v>
      </c>
      <c r="C391" s="20">
        <f>C427+C751+C893</f>
        <v>691.17000000000007</v>
      </c>
      <c r="D391" s="4"/>
    </row>
    <row r="392" spans="1:4">
      <c r="A392" s="43"/>
      <c r="B392" s="33" t="s">
        <v>12</v>
      </c>
      <c r="C392" s="20">
        <f>C428+C752+C894</f>
        <v>691.17000000000007</v>
      </c>
      <c r="D392" s="4"/>
    </row>
    <row r="393" spans="1:4">
      <c r="A393" s="41" t="s">
        <v>23</v>
      </c>
      <c r="B393" s="40" t="s">
        <v>11</v>
      </c>
      <c r="C393" s="20">
        <f>C873+C895</f>
        <v>76553</v>
      </c>
      <c r="D393" s="4"/>
    </row>
    <row r="394" spans="1:4">
      <c r="A394" s="43"/>
      <c r="B394" s="33" t="s">
        <v>12</v>
      </c>
      <c r="C394" s="20">
        <f>C874+C896</f>
        <v>76553</v>
      </c>
      <c r="D394" s="4"/>
    </row>
    <row r="395" spans="1:4">
      <c r="A395" s="18" t="s">
        <v>27</v>
      </c>
      <c r="B395" s="31" t="s">
        <v>11</v>
      </c>
      <c r="C395" s="98">
        <f>C399+C401</f>
        <v>38468.300000000003</v>
      </c>
      <c r="D395" s="4"/>
    </row>
    <row r="396" spans="1:4">
      <c r="A396" s="21" t="s">
        <v>14</v>
      </c>
      <c r="B396" s="33" t="s">
        <v>12</v>
      </c>
      <c r="C396" s="98">
        <f>C400+C402</f>
        <v>38468.300000000003</v>
      </c>
      <c r="D396" s="4"/>
    </row>
    <row r="397" spans="1:4" hidden="1">
      <c r="A397" s="26" t="s">
        <v>15</v>
      </c>
      <c r="B397" s="40" t="s">
        <v>11</v>
      </c>
      <c r="C397" s="20" t="e">
        <f>C398</f>
        <v>#REF!</v>
      </c>
      <c r="D397" s="4"/>
    </row>
    <row r="398" spans="1:4" hidden="1">
      <c r="A398" s="43"/>
      <c r="B398" s="33" t="s">
        <v>12</v>
      </c>
      <c r="C398" s="20" t="e">
        <f>C432</f>
        <v>#REF!</v>
      </c>
      <c r="D398" s="4"/>
    </row>
    <row r="399" spans="1:4">
      <c r="A399" s="26" t="s">
        <v>16</v>
      </c>
      <c r="B399" s="49" t="s">
        <v>11</v>
      </c>
      <c r="C399" s="114">
        <f>C433</f>
        <v>28522.3</v>
      </c>
      <c r="D399" s="4"/>
    </row>
    <row r="400" spans="1:4">
      <c r="A400" s="32"/>
      <c r="B400" s="36" t="s">
        <v>12</v>
      </c>
      <c r="C400" s="114">
        <f>C434</f>
        <v>28522.3</v>
      </c>
      <c r="D400" s="4"/>
    </row>
    <row r="401" spans="1:11">
      <c r="A401" s="30" t="s">
        <v>17</v>
      </c>
      <c r="B401" s="40" t="s">
        <v>11</v>
      </c>
      <c r="C401" s="20">
        <f>C403+C411</f>
        <v>9946</v>
      </c>
      <c r="D401" s="4"/>
    </row>
    <row r="402" spans="1:11">
      <c r="A402" s="32"/>
      <c r="B402" s="33" t="s">
        <v>12</v>
      </c>
      <c r="C402" s="20">
        <f>C404+C412</f>
        <v>9946</v>
      </c>
      <c r="D402" s="4"/>
    </row>
    <row r="403" spans="1:11">
      <c r="A403" s="30" t="s">
        <v>18</v>
      </c>
      <c r="B403" s="31" t="s">
        <v>11</v>
      </c>
      <c r="C403" s="20">
        <f>C405+C407+C409</f>
        <v>5603</v>
      </c>
      <c r="D403" s="4"/>
    </row>
    <row r="404" spans="1:11">
      <c r="A404" s="43"/>
      <c r="B404" s="33" t="s">
        <v>12</v>
      </c>
      <c r="C404" s="20">
        <f>C406+C408+C410</f>
        <v>5603</v>
      </c>
      <c r="D404" s="4"/>
    </row>
    <row r="405" spans="1:11">
      <c r="A405" s="50" t="s">
        <v>20</v>
      </c>
      <c r="B405" s="31" t="s">
        <v>11</v>
      </c>
      <c r="C405" s="20">
        <f>C439</f>
        <v>1756</v>
      </c>
      <c r="D405" s="4"/>
    </row>
    <row r="406" spans="1:11">
      <c r="A406" s="43"/>
      <c r="B406" s="33" t="s">
        <v>12</v>
      </c>
      <c r="C406" s="20">
        <f>C440</f>
        <v>1756</v>
      </c>
    </row>
    <row r="407" spans="1:11">
      <c r="A407" s="42" t="s">
        <v>21</v>
      </c>
      <c r="B407" s="31" t="s">
        <v>11</v>
      </c>
      <c r="C407" s="38">
        <f>C441</f>
        <v>0</v>
      </c>
    </row>
    <row r="408" spans="1:11">
      <c r="A408" s="21"/>
      <c r="B408" s="33" t="s">
        <v>12</v>
      </c>
      <c r="C408" s="38">
        <f>C442</f>
        <v>0</v>
      </c>
    </row>
    <row r="409" spans="1:11">
      <c r="A409" s="41" t="s">
        <v>22</v>
      </c>
      <c r="B409" s="40" t="s">
        <v>11</v>
      </c>
      <c r="C409" s="20">
        <f>C443+C759+C901</f>
        <v>3847</v>
      </c>
    </row>
    <row r="410" spans="1:11">
      <c r="A410" s="43"/>
      <c r="B410" s="33" t="s">
        <v>12</v>
      </c>
      <c r="C410" s="20">
        <f>C444+C760+C902</f>
        <v>3847</v>
      </c>
    </row>
    <row r="411" spans="1:11">
      <c r="A411" s="41" t="s">
        <v>23</v>
      </c>
      <c r="B411" s="40" t="s">
        <v>11</v>
      </c>
      <c r="C411" s="20">
        <f>C903</f>
        <v>4343</v>
      </c>
    </row>
    <row r="412" spans="1:11">
      <c r="A412" s="43"/>
      <c r="B412" s="33" t="s">
        <v>12</v>
      </c>
      <c r="C412" s="20">
        <f>C904</f>
        <v>4343</v>
      </c>
    </row>
    <row r="413" spans="1:11">
      <c r="A413" s="199" t="s">
        <v>120</v>
      </c>
      <c r="B413" s="200"/>
      <c r="C413" s="201"/>
      <c r="D413" s="202"/>
      <c r="E413" s="202"/>
      <c r="F413" s="202"/>
      <c r="G413" s="202"/>
      <c r="H413" s="202"/>
      <c r="I413" s="202"/>
      <c r="J413" s="92"/>
      <c r="K413" s="91"/>
    </row>
    <row r="414" spans="1:11">
      <c r="A414" s="203" t="s">
        <v>33</v>
      </c>
      <c r="B414" s="204"/>
      <c r="C414" s="20"/>
      <c r="D414" s="202"/>
      <c r="E414" s="202"/>
      <c r="F414" s="202"/>
      <c r="G414" s="202"/>
      <c r="H414" s="202"/>
      <c r="I414" s="205"/>
    </row>
    <row r="415" spans="1:11">
      <c r="A415" s="206" t="s">
        <v>87</v>
      </c>
      <c r="B415" s="54" t="s">
        <v>11</v>
      </c>
      <c r="C415" s="20">
        <f>C417+C429</f>
        <v>31854.3</v>
      </c>
      <c r="D415" s="207"/>
      <c r="E415" s="207"/>
      <c r="F415" s="207"/>
      <c r="G415" s="207"/>
      <c r="H415" s="207"/>
      <c r="I415" s="207"/>
      <c r="J415" s="92"/>
      <c r="K415" s="92"/>
    </row>
    <row r="416" spans="1:11">
      <c r="A416" s="88"/>
      <c r="B416" s="36" t="s">
        <v>12</v>
      </c>
      <c r="C416" s="20">
        <f>C418+C430</f>
        <v>31854.3</v>
      </c>
      <c r="D416" s="207"/>
      <c r="E416" s="207"/>
      <c r="F416" s="207"/>
      <c r="G416" s="207"/>
      <c r="H416" s="207"/>
      <c r="I416" s="207"/>
      <c r="J416" s="92"/>
      <c r="K416" s="92"/>
    </row>
    <row r="417" spans="1:11">
      <c r="A417" s="208" t="s">
        <v>30</v>
      </c>
      <c r="B417" s="209" t="s">
        <v>11</v>
      </c>
      <c r="C417" s="20">
        <f>C419</f>
        <v>1478</v>
      </c>
      <c r="D417" s="207"/>
      <c r="E417" s="210"/>
      <c r="F417" s="210"/>
      <c r="G417" s="210"/>
      <c r="H417" s="210"/>
      <c r="I417" s="210"/>
      <c r="J417" s="92"/>
      <c r="K417" s="92"/>
    </row>
    <row r="418" spans="1:11">
      <c r="A418" s="88" t="s">
        <v>88</v>
      </c>
      <c r="B418" s="211" t="s">
        <v>12</v>
      </c>
      <c r="C418" s="20">
        <f>C420</f>
        <v>1478</v>
      </c>
      <c r="D418" s="207"/>
      <c r="E418" s="210"/>
      <c r="F418" s="210"/>
      <c r="G418" s="210"/>
      <c r="H418" s="210"/>
      <c r="I418" s="210"/>
      <c r="J418" s="92"/>
      <c r="K418" s="92"/>
    </row>
    <row r="419" spans="1:11">
      <c r="A419" s="30" t="s">
        <v>17</v>
      </c>
      <c r="B419" s="40" t="s">
        <v>11</v>
      </c>
      <c r="C419" s="20">
        <f>C421</f>
        <v>1478</v>
      </c>
      <c r="D419" s="207"/>
      <c r="E419" s="210"/>
      <c r="F419" s="210"/>
      <c r="G419" s="210"/>
      <c r="H419" s="210"/>
      <c r="I419" s="210"/>
      <c r="J419" s="92"/>
      <c r="K419" s="92"/>
    </row>
    <row r="420" spans="1:11">
      <c r="A420" s="32"/>
      <c r="B420" s="33" t="s">
        <v>12</v>
      </c>
      <c r="C420" s="20">
        <f>C422</f>
        <v>1478</v>
      </c>
      <c r="D420" s="207"/>
      <c r="E420" s="210"/>
      <c r="F420" s="210"/>
      <c r="G420" s="210"/>
      <c r="H420" s="210"/>
      <c r="I420" s="210"/>
      <c r="J420" s="92"/>
      <c r="K420" s="92"/>
    </row>
    <row r="421" spans="1:11">
      <c r="A421" s="198" t="s">
        <v>121</v>
      </c>
      <c r="B421" s="19" t="s">
        <v>11</v>
      </c>
      <c r="C421" s="20">
        <f>C423+C425+C427</f>
        <v>1478</v>
      </c>
    </row>
    <row r="422" spans="1:11">
      <c r="A422" s="21"/>
      <c r="B422" s="22" t="s">
        <v>12</v>
      </c>
      <c r="C422" s="20">
        <f>C424+C426+C428</f>
        <v>1478</v>
      </c>
    </row>
    <row r="423" spans="1:11">
      <c r="A423" s="50" t="s">
        <v>20</v>
      </c>
      <c r="B423" s="40" t="s">
        <v>11</v>
      </c>
      <c r="C423" s="20">
        <f>C454+C492+C509+C664+C705+C720</f>
        <v>1380</v>
      </c>
    </row>
    <row r="424" spans="1:11">
      <c r="A424" s="43"/>
      <c r="B424" s="33" t="s">
        <v>12</v>
      </c>
      <c r="C424" s="20">
        <f>C455+C493+C510+C665+C706+C721</f>
        <v>1380</v>
      </c>
    </row>
    <row r="425" spans="1:11">
      <c r="A425" s="42" t="s">
        <v>21</v>
      </c>
      <c r="B425" s="31" t="s">
        <v>11</v>
      </c>
      <c r="C425" s="38">
        <f>C515</f>
        <v>21</v>
      </c>
    </row>
    <row r="426" spans="1:11">
      <c r="A426" s="21"/>
      <c r="B426" s="33" t="s">
        <v>12</v>
      </c>
      <c r="C426" s="38">
        <f>C516</f>
        <v>21</v>
      </c>
    </row>
    <row r="427" spans="1:11">
      <c r="A427" s="41" t="s">
        <v>22</v>
      </c>
      <c r="B427" s="40" t="s">
        <v>11</v>
      </c>
      <c r="C427" s="20">
        <f>C458+C678</f>
        <v>77</v>
      </c>
    </row>
    <row r="428" spans="1:11">
      <c r="A428" s="43"/>
      <c r="B428" s="33" t="s">
        <v>12</v>
      </c>
      <c r="C428" s="20">
        <f>C459+C679</f>
        <v>77</v>
      </c>
    </row>
    <row r="429" spans="1:11">
      <c r="A429" s="63" t="s">
        <v>27</v>
      </c>
      <c r="B429" s="49" t="s">
        <v>11</v>
      </c>
      <c r="C429" s="20">
        <f>C433+C435</f>
        <v>30376.3</v>
      </c>
      <c r="D429" s="207"/>
      <c r="E429" s="207"/>
      <c r="F429" s="207"/>
      <c r="G429" s="207"/>
      <c r="H429" s="207"/>
      <c r="I429" s="207"/>
      <c r="J429" s="92"/>
      <c r="K429" s="92"/>
    </row>
    <row r="430" spans="1:11">
      <c r="A430" s="21" t="s">
        <v>14</v>
      </c>
      <c r="B430" s="36" t="s">
        <v>12</v>
      </c>
      <c r="C430" s="20">
        <f>C434+C436</f>
        <v>30376.3</v>
      </c>
      <c r="D430" s="207"/>
      <c r="E430" s="207"/>
      <c r="F430" s="207"/>
      <c r="G430" s="207"/>
      <c r="H430" s="207"/>
      <c r="I430" s="207"/>
      <c r="J430" s="92"/>
      <c r="K430" s="92"/>
    </row>
    <row r="431" spans="1:11" hidden="1">
      <c r="A431" s="26" t="s">
        <v>15</v>
      </c>
      <c r="B431" s="40" t="s">
        <v>11</v>
      </c>
      <c r="C431" s="20" t="e">
        <f>C432</f>
        <v>#REF!</v>
      </c>
      <c r="D431" s="4"/>
    </row>
    <row r="432" spans="1:11" hidden="1">
      <c r="A432" s="43"/>
      <c r="B432" s="33" t="s">
        <v>12</v>
      </c>
      <c r="C432" s="20" t="e">
        <f>#REF!</f>
        <v>#REF!</v>
      </c>
      <c r="D432" s="4"/>
    </row>
    <row r="433" spans="1:11">
      <c r="A433" s="26" t="s">
        <v>16</v>
      </c>
      <c r="B433" s="49" t="s">
        <v>11</v>
      </c>
      <c r="C433" s="114">
        <f>C532</f>
        <v>28522.3</v>
      </c>
      <c r="D433" s="4"/>
    </row>
    <row r="434" spans="1:11">
      <c r="A434" s="32"/>
      <c r="B434" s="36" t="s">
        <v>12</v>
      </c>
      <c r="C434" s="114">
        <f>C533</f>
        <v>28522.3</v>
      </c>
      <c r="D434" s="4"/>
    </row>
    <row r="435" spans="1:11">
      <c r="A435" s="30" t="s">
        <v>17</v>
      </c>
      <c r="B435" s="40" t="s">
        <v>11</v>
      </c>
      <c r="C435" s="20">
        <f>C437</f>
        <v>1854</v>
      </c>
      <c r="D435" s="207"/>
      <c r="E435" s="207"/>
      <c r="F435" s="207"/>
      <c r="G435" s="207"/>
      <c r="H435" s="207"/>
      <c r="I435" s="207"/>
      <c r="J435" s="92"/>
      <c r="K435" s="92"/>
    </row>
    <row r="436" spans="1:11">
      <c r="A436" s="32"/>
      <c r="B436" s="33" t="s">
        <v>12</v>
      </c>
      <c r="C436" s="20">
        <f>C438</f>
        <v>1854</v>
      </c>
      <c r="D436" s="207"/>
      <c r="E436" s="207"/>
      <c r="F436" s="207"/>
      <c r="G436" s="207"/>
      <c r="H436" s="207"/>
      <c r="I436" s="207"/>
      <c r="J436" s="92"/>
      <c r="K436" s="92"/>
    </row>
    <row r="437" spans="1:11">
      <c r="A437" s="198" t="s">
        <v>121</v>
      </c>
      <c r="B437" s="19" t="s">
        <v>11</v>
      </c>
      <c r="C437" s="20">
        <f>C439+C441+C443</f>
        <v>1854</v>
      </c>
    </row>
    <row r="438" spans="1:11">
      <c r="A438" s="21"/>
      <c r="B438" s="22" t="s">
        <v>12</v>
      </c>
      <c r="C438" s="20">
        <f>C440+C442+C444</f>
        <v>1854</v>
      </c>
    </row>
    <row r="439" spans="1:11">
      <c r="A439" s="50" t="s">
        <v>20</v>
      </c>
      <c r="B439" s="40" t="s">
        <v>11</v>
      </c>
      <c r="C439" s="20">
        <f>C477+C562+C637+C690+C733</f>
        <v>1756</v>
      </c>
    </row>
    <row r="440" spans="1:11">
      <c r="A440" s="43"/>
      <c r="B440" s="33" t="s">
        <v>12</v>
      </c>
      <c r="C440" s="20">
        <f>C478+C563+C638+C691+C734</f>
        <v>1756</v>
      </c>
    </row>
    <row r="441" spans="1:11">
      <c r="A441" s="42" t="s">
        <v>21</v>
      </c>
      <c r="B441" s="31" t="s">
        <v>11</v>
      </c>
      <c r="C441" s="38">
        <v>0</v>
      </c>
    </row>
    <row r="442" spans="1:11">
      <c r="A442" s="21"/>
      <c r="B442" s="33" t="s">
        <v>12</v>
      </c>
      <c r="C442" s="38">
        <v>0</v>
      </c>
    </row>
    <row r="443" spans="1:11" s="91" customFormat="1">
      <c r="A443" s="42" t="s">
        <v>22</v>
      </c>
      <c r="B443" s="54" t="s">
        <v>11</v>
      </c>
      <c r="C443" s="71">
        <f>C620+C651</f>
        <v>98</v>
      </c>
      <c r="D443" s="87"/>
    </row>
    <row r="444" spans="1:11" s="91" customFormat="1">
      <c r="A444" s="21"/>
      <c r="B444" s="36" t="s">
        <v>12</v>
      </c>
      <c r="C444" s="71">
        <f>C621+C652</f>
        <v>98</v>
      </c>
      <c r="D444" s="87"/>
    </row>
    <row r="445" spans="1:11" s="1" customFormat="1">
      <c r="A445" s="65" t="s">
        <v>32</v>
      </c>
      <c r="B445" s="66"/>
      <c r="C445" s="67"/>
      <c r="D445" s="68"/>
      <c r="E445" s="69"/>
      <c r="F445" s="68"/>
      <c r="G445" s="68"/>
      <c r="H445" s="68"/>
      <c r="I445" s="68"/>
    </row>
    <row r="446" spans="1:11" s="1" customFormat="1">
      <c r="A446" s="152" t="s">
        <v>33</v>
      </c>
      <c r="B446" s="54" t="s">
        <v>11</v>
      </c>
      <c r="C446" s="71">
        <f t="shared" ref="C446:C447" si="16">C448</f>
        <v>90</v>
      </c>
      <c r="D446" s="72"/>
      <c r="E446" s="72"/>
      <c r="F446" s="72"/>
      <c r="G446" s="72"/>
      <c r="H446" s="72"/>
      <c r="I446" s="72"/>
    </row>
    <row r="447" spans="1:11" s="1" customFormat="1">
      <c r="A447" s="39" t="s">
        <v>34</v>
      </c>
      <c r="B447" s="22" t="s">
        <v>12</v>
      </c>
      <c r="C447" s="71">
        <f t="shared" si="16"/>
        <v>90</v>
      </c>
      <c r="D447" s="62"/>
      <c r="E447" s="62"/>
      <c r="F447" s="62"/>
      <c r="G447" s="62"/>
      <c r="H447" s="62"/>
      <c r="I447" s="62"/>
    </row>
    <row r="448" spans="1:11" s="1" customFormat="1">
      <c r="A448" s="73" t="s">
        <v>35</v>
      </c>
      <c r="B448" s="19" t="s">
        <v>11</v>
      </c>
      <c r="C448" s="61">
        <f>C450</f>
        <v>90</v>
      </c>
      <c r="D448" s="62"/>
      <c r="E448" s="62"/>
      <c r="F448" s="62"/>
      <c r="G448" s="62"/>
      <c r="H448" s="62"/>
      <c r="I448" s="62"/>
    </row>
    <row r="449" spans="1:11" s="1" customFormat="1">
      <c r="A449" s="39" t="s">
        <v>36</v>
      </c>
      <c r="B449" s="22" t="s">
        <v>12</v>
      </c>
      <c r="C449" s="61">
        <f>C451</f>
        <v>90</v>
      </c>
      <c r="D449" s="62"/>
      <c r="E449" s="62"/>
      <c r="F449" s="62"/>
      <c r="G449" s="62"/>
      <c r="H449" s="62"/>
      <c r="I449" s="62"/>
    </row>
    <row r="450" spans="1:11">
      <c r="A450" s="30" t="s">
        <v>17</v>
      </c>
      <c r="B450" s="40" t="s">
        <v>11</v>
      </c>
      <c r="C450" s="20">
        <f>C452</f>
        <v>90</v>
      </c>
      <c r="D450" s="207"/>
      <c r="E450" s="210"/>
      <c r="F450" s="210"/>
      <c r="G450" s="210"/>
      <c r="H450" s="210"/>
      <c r="I450" s="210"/>
      <c r="J450" s="92"/>
      <c r="K450" s="92"/>
    </row>
    <row r="451" spans="1:11">
      <c r="A451" s="32"/>
      <c r="B451" s="33" t="s">
        <v>12</v>
      </c>
      <c r="C451" s="20">
        <f>C453</f>
        <v>90</v>
      </c>
      <c r="D451" s="207"/>
      <c r="E451" s="210"/>
      <c r="F451" s="210"/>
      <c r="G451" s="210"/>
      <c r="H451" s="210"/>
      <c r="I451" s="210"/>
      <c r="J451" s="92"/>
      <c r="K451" s="92"/>
    </row>
    <row r="452" spans="1:11">
      <c r="A452" s="198" t="s">
        <v>121</v>
      </c>
      <c r="B452" s="19" t="s">
        <v>11</v>
      </c>
      <c r="C452" s="20">
        <f>C454+C458</f>
        <v>90</v>
      </c>
    </row>
    <row r="453" spans="1:11">
      <c r="A453" s="21"/>
      <c r="B453" s="22" t="s">
        <v>12</v>
      </c>
      <c r="C453" s="20">
        <f>C455+C459</f>
        <v>90</v>
      </c>
    </row>
    <row r="454" spans="1:11">
      <c r="A454" s="50" t="s">
        <v>20</v>
      </c>
      <c r="B454" s="40" t="s">
        <v>11</v>
      </c>
      <c r="C454" s="20">
        <f>C456</f>
        <v>16</v>
      </c>
    </row>
    <row r="455" spans="1:11">
      <c r="A455" s="43"/>
      <c r="B455" s="33" t="s">
        <v>12</v>
      </c>
      <c r="C455" s="20">
        <f>C457</f>
        <v>16</v>
      </c>
    </row>
    <row r="456" spans="1:11" s="91" customFormat="1" ht="15">
      <c r="A456" s="212" t="s">
        <v>122</v>
      </c>
      <c r="B456" s="49" t="s">
        <v>11</v>
      </c>
      <c r="C456" s="71">
        <v>16</v>
      </c>
      <c r="D456" s="87"/>
    </row>
    <row r="457" spans="1:11" s="91" customFormat="1">
      <c r="A457" s="88"/>
      <c r="B457" s="36" t="s">
        <v>12</v>
      </c>
      <c r="C457" s="71">
        <v>16</v>
      </c>
      <c r="D457" s="87"/>
    </row>
    <row r="458" spans="1:11">
      <c r="A458" s="41" t="s">
        <v>22</v>
      </c>
      <c r="B458" s="40" t="s">
        <v>11</v>
      </c>
      <c r="C458" s="20">
        <f>C460+C462+C464+C466</f>
        <v>74</v>
      </c>
    </row>
    <row r="459" spans="1:11">
      <c r="A459" s="43"/>
      <c r="B459" s="33" t="s">
        <v>12</v>
      </c>
      <c r="C459" s="20">
        <f>C461+C463+C465+C467</f>
        <v>74</v>
      </c>
    </row>
    <row r="460" spans="1:11" s="91" customFormat="1" ht="15">
      <c r="A460" s="213" t="s">
        <v>123</v>
      </c>
      <c r="B460" s="49" t="s">
        <v>11</v>
      </c>
      <c r="C460" s="71">
        <v>20</v>
      </c>
      <c r="D460" s="87"/>
    </row>
    <row r="461" spans="1:11" s="91" customFormat="1">
      <c r="A461" s="88"/>
      <c r="B461" s="36" t="s">
        <v>12</v>
      </c>
      <c r="C461" s="71">
        <v>20</v>
      </c>
      <c r="D461" s="87"/>
    </row>
    <row r="462" spans="1:11" s="91" customFormat="1" ht="15">
      <c r="A462" s="213" t="s">
        <v>124</v>
      </c>
      <c r="B462" s="49" t="s">
        <v>11</v>
      </c>
      <c r="C462" s="71">
        <v>50</v>
      </c>
      <c r="D462" s="87"/>
    </row>
    <row r="463" spans="1:11" s="91" customFormat="1">
      <c r="A463" s="88"/>
      <c r="B463" s="36" t="s">
        <v>12</v>
      </c>
      <c r="C463" s="71">
        <v>50</v>
      </c>
      <c r="D463" s="87"/>
    </row>
    <row r="464" spans="1:11" s="91" customFormat="1" ht="15">
      <c r="A464" s="213" t="s">
        <v>125</v>
      </c>
      <c r="B464" s="49" t="s">
        <v>11</v>
      </c>
      <c r="C464" s="71">
        <v>2</v>
      </c>
      <c r="D464" s="87"/>
    </row>
    <row r="465" spans="1:11" s="91" customFormat="1">
      <c r="A465" s="88"/>
      <c r="B465" s="36" t="s">
        <v>12</v>
      </c>
      <c r="C465" s="71">
        <v>2</v>
      </c>
      <c r="D465" s="87"/>
    </row>
    <row r="466" spans="1:11" s="91" customFormat="1" ht="15">
      <c r="A466" s="213" t="s">
        <v>126</v>
      </c>
      <c r="B466" s="49" t="s">
        <v>11</v>
      </c>
      <c r="C466" s="71">
        <v>2</v>
      </c>
      <c r="D466" s="87"/>
    </row>
    <row r="467" spans="1:11" s="91" customFormat="1">
      <c r="A467" s="88"/>
      <c r="B467" s="36" t="s">
        <v>12</v>
      </c>
      <c r="C467" s="71">
        <v>2</v>
      </c>
      <c r="D467" s="87"/>
    </row>
    <row r="468" spans="1:11">
      <c r="A468" s="323" t="s">
        <v>127</v>
      </c>
      <c r="B468" s="324"/>
      <c r="C468" s="335"/>
      <c r="D468" s="4"/>
      <c r="E468" s="91"/>
    </row>
    <row r="469" spans="1:11" s="216" customFormat="1">
      <c r="A469" s="214" t="s">
        <v>33</v>
      </c>
      <c r="B469" s="215" t="s">
        <v>11</v>
      </c>
      <c r="C469" s="165">
        <f t="shared" ref="C469:C480" si="17">C471</f>
        <v>5</v>
      </c>
      <c r="E469" s="99"/>
    </row>
    <row r="470" spans="1:11" s="216" customFormat="1">
      <c r="A470" s="217" t="s">
        <v>25</v>
      </c>
      <c r="B470" s="218" t="s">
        <v>12</v>
      </c>
      <c r="C470" s="165">
        <f t="shared" si="17"/>
        <v>5</v>
      </c>
      <c r="E470" s="99"/>
    </row>
    <row r="471" spans="1:11">
      <c r="A471" s="18" t="s">
        <v>27</v>
      </c>
      <c r="B471" s="19" t="s">
        <v>11</v>
      </c>
      <c r="C471" s="114">
        <f t="shared" si="17"/>
        <v>5</v>
      </c>
      <c r="D471" s="4"/>
    </row>
    <row r="472" spans="1:11">
      <c r="A472" s="21" t="s">
        <v>14</v>
      </c>
      <c r="B472" s="22" t="s">
        <v>12</v>
      </c>
      <c r="C472" s="114">
        <f t="shared" si="17"/>
        <v>5</v>
      </c>
      <c r="D472" s="4"/>
    </row>
    <row r="473" spans="1:11">
      <c r="A473" s="30" t="s">
        <v>17</v>
      </c>
      <c r="B473" s="40" t="s">
        <v>11</v>
      </c>
      <c r="C473" s="20">
        <f t="shared" si="17"/>
        <v>5</v>
      </c>
      <c r="D473" s="207"/>
      <c r="E473" s="210"/>
      <c r="F473" s="210"/>
      <c r="G473" s="210"/>
      <c r="H473" s="210"/>
      <c r="I473" s="210"/>
      <c r="J473" s="92"/>
      <c r="K473" s="92"/>
    </row>
    <row r="474" spans="1:11">
      <c r="A474" s="32"/>
      <c r="B474" s="33" t="s">
        <v>12</v>
      </c>
      <c r="C474" s="20">
        <f t="shared" si="17"/>
        <v>5</v>
      </c>
      <c r="D474" s="207"/>
      <c r="E474" s="210"/>
      <c r="F474" s="210"/>
      <c r="G474" s="210"/>
      <c r="H474" s="210"/>
      <c r="I474" s="210"/>
      <c r="J474" s="92"/>
      <c r="K474" s="92"/>
    </row>
    <row r="475" spans="1:11">
      <c r="A475" s="198" t="s">
        <v>121</v>
      </c>
      <c r="B475" s="19" t="s">
        <v>11</v>
      </c>
      <c r="C475" s="20">
        <f t="shared" si="17"/>
        <v>5</v>
      </c>
    </row>
    <row r="476" spans="1:11">
      <c r="A476" s="21"/>
      <c r="B476" s="22" t="s">
        <v>12</v>
      </c>
      <c r="C476" s="20">
        <f t="shared" si="17"/>
        <v>5</v>
      </c>
    </row>
    <row r="477" spans="1:11">
      <c r="A477" s="50" t="s">
        <v>20</v>
      </c>
      <c r="B477" s="40" t="s">
        <v>11</v>
      </c>
      <c r="C477" s="20">
        <f t="shared" si="17"/>
        <v>5</v>
      </c>
    </row>
    <row r="478" spans="1:11">
      <c r="A478" s="43"/>
      <c r="B478" s="33" t="s">
        <v>12</v>
      </c>
      <c r="C478" s="20">
        <f t="shared" si="17"/>
        <v>5</v>
      </c>
    </row>
    <row r="479" spans="1:11" ht="28.5">
      <c r="A479" s="219" t="s">
        <v>128</v>
      </c>
      <c r="B479" s="40" t="s">
        <v>11</v>
      </c>
      <c r="C479" s="20">
        <f t="shared" si="17"/>
        <v>5</v>
      </c>
    </row>
    <row r="480" spans="1:11">
      <c r="A480" s="43"/>
      <c r="B480" s="33" t="s">
        <v>12</v>
      </c>
      <c r="C480" s="20">
        <f t="shared" si="17"/>
        <v>5</v>
      </c>
    </row>
    <row r="481" spans="1:11" s="91" customFormat="1" ht="15">
      <c r="A481" s="212" t="s">
        <v>129</v>
      </c>
      <c r="B481" s="49" t="s">
        <v>11</v>
      </c>
      <c r="C481" s="71">
        <v>5</v>
      </c>
      <c r="D481" s="87"/>
    </row>
    <row r="482" spans="1:11">
      <c r="A482" s="43"/>
      <c r="B482" s="33" t="s">
        <v>12</v>
      </c>
      <c r="C482" s="20">
        <v>5</v>
      </c>
    </row>
    <row r="483" spans="1:11" s="1" customFormat="1">
      <c r="A483" s="65" t="s">
        <v>90</v>
      </c>
      <c r="B483" s="66"/>
      <c r="C483" s="67"/>
      <c r="D483" s="68"/>
      <c r="E483" s="69"/>
      <c r="F483" s="68"/>
      <c r="G483" s="68"/>
      <c r="H483" s="68"/>
      <c r="I483" s="68"/>
    </row>
    <row r="484" spans="1:11" s="1" customFormat="1">
      <c r="A484" s="152" t="s">
        <v>33</v>
      </c>
      <c r="B484" s="54" t="s">
        <v>11</v>
      </c>
      <c r="C484" s="71">
        <f t="shared" ref="C484:C493" si="18">C486</f>
        <v>13</v>
      </c>
      <c r="D484" s="72"/>
      <c r="E484" s="72"/>
      <c r="F484" s="72"/>
      <c r="G484" s="72"/>
      <c r="H484" s="72"/>
      <c r="I484" s="72"/>
    </row>
    <row r="485" spans="1:11" s="1" customFormat="1">
      <c r="A485" s="39" t="s">
        <v>34</v>
      </c>
      <c r="B485" s="22" t="s">
        <v>12</v>
      </c>
      <c r="C485" s="71">
        <f t="shared" si="18"/>
        <v>13</v>
      </c>
      <c r="D485" s="62"/>
      <c r="E485" s="62"/>
      <c r="F485" s="62"/>
      <c r="G485" s="62"/>
      <c r="H485" s="62"/>
      <c r="I485" s="62"/>
    </row>
    <row r="486" spans="1:11" s="1" customFormat="1">
      <c r="A486" s="73" t="s">
        <v>35</v>
      </c>
      <c r="B486" s="19" t="s">
        <v>11</v>
      </c>
      <c r="C486" s="61">
        <f t="shared" si="18"/>
        <v>13</v>
      </c>
      <c r="D486" s="62"/>
      <c r="E486" s="62"/>
      <c r="F486" s="62"/>
      <c r="G486" s="62"/>
      <c r="H486" s="62"/>
      <c r="I486" s="62"/>
    </row>
    <row r="487" spans="1:11" s="1" customFormat="1">
      <c r="A487" s="39" t="s">
        <v>36</v>
      </c>
      <c r="B487" s="22" t="s">
        <v>12</v>
      </c>
      <c r="C487" s="61">
        <f t="shared" si="18"/>
        <v>13</v>
      </c>
      <c r="D487" s="62"/>
      <c r="E487" s="62"/>
      <c r="F487" s="62"/>
      <c r="G487" s="62"/>
      <c r="H487" s="62"/>
      <c r="I487" s="62"/>
    </row>
    <row r="488" spans="1:11">
      <c r="A488" s="30" t="s">
        <v>17</v>
      </c>
      <c r="B488" s="40" t="s">
        <v>11</v>
      </c>
      <c r="C488" s="20">
        <f t="shared" si="18"/>
        <v>13</v>
      </c>
      <c r="D488" s="207"/>
      <c r="E488" s="210"/>
      <c r="F488" s="210"/>
      <c r="G488" s="210"/>
      <c r="H488" s="210"/>
      <c r="I488" s="210"/>
      <c r="J488" s="92"/>
      <c r="K488" s="92"/>
    </row>
    <row r="489" spans="1:11">
      <c r="A489" s="32"/>
      <c r="B489" s="33" t="s">
        <v>12</v>
      </c>
      <c r="C489" s="20">
        <f t="shared" si="18"/>
        <v>13</v>
      </c>
      <c r="D489" s="207"/>
      <c r="E489" s="210"/>
      <c r="F489" s="210"/>
      <c r="G489" s="210"/>
      <c r="H489" s="210"/>
      <c r="I489" s="210"/>
      <c r="J489" s="92"/>
      <c r="K489" s="92"/>
    </row>
    <row r="490" spans="1:11">
      <c r="A490" s="198" t="s">
        <v>121</v>
      </c>
      <c r="B490" s="19" t="s">
        <v>11</v>
      </c>
      <c r="C490" s="20">
        <f t="shared" si="18"/>
        <v>13</v>
      </c>
    </row>
    <row r="491" spans="1:11">
      <c r="A491" s="21"/>
      <c r="B491" s="22" t="s">
        <v>12</v>
      </c>
      <c r="C491" s="20">
        <f t="shared" si="18"/>
        <v>13</v>
      </c>
    </row>
    <row r="492" spans="1:11">
      <c r="A492" s="50" t="s">
        <v>20</v>
      </c>
      <c r="B492" s="40" t="s">
        <v>11</v>
      </c>
      <c r="C492" s="20">
        <f t="shared" si="18"/>
        <v>13</v>
      </c>
    </row>
    <row r="493" spans="1:11">
      <c r="A493" s="43"/>
      <c r="B493" s="33" t="s">
        <v>12</v>
      </c>
      <c r="C493" s="20">
        <f t="shared" si="18"/>
        <v>13</v>
      </c>
    </row>
    <row r="494" spans="1:11">
      <c r="A494" s="220" t="s">
        <v>92</v>
      </c>
      <c r="B494" s="40" t="s">
        <v>11</v>
      </c>
      <c r="C494" s="20">
        <f>C496+C498</f>
        <v>13</v>
      </c>
    </row>
    <row r="495" spans="1:11">
      <c r="A495" s="43"/>
      <c r="B495" s="33" t="s">
        <v>12</v>
      </c>
      <c r="C495" s="20">
        <f>C497+C499</f>
        <v>13</v>
      </c>
    </row>
    <row r="496" spans="1:11" s="91" customFormat="1" ht="15">
      <c r="A496" s="221" t="s">
        <v>130</v>
      </c>
      <c r="B496" s="49" t="s">
        <v>11</v>
      </c>
      <c r="C496" s="71">
        <v>10</v>
      </c>
      <c r="D496" s="87"/>
    </row>
    <row r="497" spans="1:11" s="91" customFormat="1">
      <c r="A497" s="88"/>
      <c r="B497" s="36" t="s">
        <v>12</v>
      </c>
      <c r="C497" s="71">
        <v>10</v>
      </c>
      <c r="D497" s="87"/>
    </row>
    <row r="498" spans="1:11" s="91" customFormat="1" ht="15.75">
      <c r="A498" s="222" t="s">
        <v>131</v>
      </c>
      <c r="B498" s="49" t="s">
        <v>11</v>
      </c>
      <c r="C498" s="71">
        <v>3</v>
      </c>
      <c r="D498" s="87"/>
    </row>
    <row r="499" spans="1:11" s="91" customFormat="1">
      <c r="A499" s="88"/>
      <c r="B499" s="36" t="s">
        <v>12</v>
      </c>
      <c r="C499" s="71">
        <v>3</v>
      </c>
      <c r="D499" s="87"/>
    </row>
    <row r="500" spans="1:11">
      <c r="A500" s="323" t="s">
        <v>132</v>
      </c>
      <c r="B500" s="324"/>
      <c r="C500" s="335"/>
      <c r="D500" s="4"/>
      <c r="E500" s="91"/>
    </row>
    <row r="501" spans="1:11" s="216" customFormat="1">
      <c r="A501" s="214" t="s">
        <v>33</v>
      </c>
      <c r="B501" s="215" t="s">
        <v>11</v>
      </c>
      <c r="C501" s="165">
        <f t="shared" ref="C501:C506" si="19">C503</f>
        <v>73</v>
      </c>
      <c r="E501" s="99"/>
    </row>
    <row r="502" spans="1:11" s="216" customFormat="1">
      <c r="A502" s="217" t="s">
        <v>25</v>
      </c>
      <c r="B502" s="218" t="s">
        <v>12</v>
      </c>
      <c r="C502" s="165">
        <f t="shared" si="19"/>
        <v>73</v>
      </c>
      <c r="E502" s="99"/>
    </row>
    <row r="503" spans="1:11">
      <c r="A503" s="223" t="s">
        <v>35</v>
      </c>
      <c r="B503" s="19" t="s">
        <v>11</v>
      </c>
      <c r="C503" s="114">
        <f t="shared" si="19"/>
        <v>73</v>
      </c>
      <c r="D503" s="4"/>
    </row>
    <row r="504" spans="1:11">
      <c r="A504" s="21" t="s">
        <v>14</v>
      </c>
      <c r="B504" s="22" t="s">
        <v>12</v>
      </c>
      <c r="C504" s="114">
        <f t="shared" si="19"/>
        <v>73</v>
      </c>
      <c r="D504" s="4"/>
    </row>
    <row r="505" spans="1:11">
      <c r="A505" s="30" t="s">
        <v>17</v>
      </c>
      <c r="B505" s="40" t="s">
        <v>11</v>
      </c>
      <c r="C505" s="20">
        <f t="shared" si="19"/>
        <v>73</v>
      </c>
      <c r="D505" s="207"/>
      <c r="E505" s="210"/>
      <c r="F505" s="210"/>
      <c r="G505" s="210"/>
      <c r="H505" s="210"/>
      <c r="I505" s="210"/>
      <c r="J505" s="92"/>
      <c r="K505" s="92"/>
    </row>
    <row r="506" spans="1:11">
      <c r="A506" s="32"/>
      <c r="B506" s="33" t="s">
        <v>12</v>
      </c>
      <c r="C506" s="20">
        <f t="shared" si="19"/>
        <v>73</v>
      </c>
      <c r="D506" s="207"/>
      <c r="E506" s="210"/>
      <c r="F506" s="210"/>
      <c r="G506" s="210"/>
      <c r="H506" s="210"/>
      <c r="I506" s="210"/>
      <c r="J506" s="92"/>
      <c r="K506" s="92"/>
    </row>
    <row r="507" spans="1:11">
      <c r="A507" s="198" t="s">
        <v>121</v>
      </c>
      <c r="B507" s="19" t="s">
        <v>11</v>
      </c>
      <c r="C507" s="20">
        <f>C509+C515</f>
        <v>73</v>
      </c>
    </row>
    <row r="508" spans="1:11">
      <c r="A508" s="21"/>
      <c r="B508" s="22" t="s">
        <v>12</v>
      </c>
      <c r="C508" s="20">
        <f>C510+C516</f>
        <v>73</v>
      </c>
    </row>
    <row r="509" spans="1:11">
      <c r="A509" s="50" t="s">
        <v>20</v>
      </c>
      <c r="B509" s="40" t="s">
        <v>11</v>
      </c>
      <c r="C509" s="20">
        <f>C511</f>
        <v>52</v>
      </c>
    </row>
    <row r="510" spans="1:11">
      <c r="A510" s="43"/>
      <c r="B510" s="33" t="s">
        <v>12</v>
      </c>
      <c r="C510" s="20">
        <f>C512</f>
        <v>52</v>
      </c>
    </row>
    <row r="511" spans="1:11" ht="14.25">
      <c r="A511" s="224" t="s">
        <v>133</v>
      </c>
      <c r="B511" s="40" t="s">
        <v>11</v>
      </c>
      <c r="C511" s="20">
        <f>C513</f>
        <v>52</v>
      </c>
    </row>
    <row r="512" spans="1:11">
      <c r="A512" s="43"/>
      <c r="B512" s="33" t="s">
        <v>12</v>
      </c>
      <c r="C512" s="20">
        <f>C514</f>
        <v>52</v>
      </c>
    </row>
    <row r="513" spans="1:5" s="91" customFormat="1" ht="15.75">
      <c r="A513" s="225" t="s">
        <v>134</v>
      </c>
      <c r="B513" s="49" t="s">
        <v>11</v>
      </c>
      <c r="C513" s="71">
        <v>52</v>
      </c>
      <c r="D513" s="87"/>
    </row>
    <row r="514" spans="1:5">
      <c r="A514" s="43"/>
      <c r="B514" s="33" t="s">
        <v>12</v>
      </c>
      <c r="C514" s="20">
        <v>52</v>
      </c>
    </row>
    <row r="515" spans="1:5">
      <c r="A515" s="42" t="s">
        <v>21</v>
      </c>
      <c r="B515" s="31" t="s">
        <v>11</v>
      </c>
      <c r="C515" s="38">
        <f>C517+C523</f>
        <v>21</v>
      </c>
    </row>
    <row r="516" spans="1:5">
      <c r="A516" s="21"/>
      <c r="B516" s="33" t="s">
        <v>12</v>
      </c>
      <c r="C516" s="38">
        <f>C518+C524</f>
        <v>21</v>
      </c>
    </row>
    <row r="517" spans="1:5" ht="14.25">
      <c r="A517" s="224" t="s">
        <v>135</v>
      </c>
      <c r="B517" s="40" t="s">
        <v>11</v>
      </c>
      <c r="C517" s="20">
        <f>C519+C521</f>
        <v>15</v>
      </c>
    </row>
    <row r="518" spans="1:5">
      <c r="A518" s="43"/>
      <c r="B518" s="33" t="s">
        <v>12</v>
      </c>
      <c r="C518" s="20">
        <f>C520+C522</f>
        <v>15</v>
      </c>
    </row>
    <row r="519" spans="1:5" s="91" customFormat="1" ht="15.75">
      <c r="A519" s="225" t="s">
        <v>136</v>
      </c>
      <c r="B519" s="49" t="s">
        <v>11</v>
      </c>
      <c r="C519" s="71">
        <v>7</v>
      </c>
      <c r="D519" s="87"/>
    </row>
    <row r="520" spans="1:5" s="91" customFormat="1">
      <c r="A520" s="88"/>
      <c r="B520" s="36" t="s">
        <v>12</v>
      </c>
      <c r="C520" s="71">
        <v>7</v>
      </c>
      <c r="D520" s="87"/>
    </row>
    <row r="521" spans="1:5" s="91" customFormat="1" ht="15.75">
      <c r="A521" s="225" t="s">
        <v>137</v>
      </c>
      <c r="B521" s="49" t="s">
        <v>11</v>
      </c>
      <c r="C521" s="71">
        <v>8</v>
      </c>
      <c r="D521" s="87"/>
    </row>
    <row r="522" spans="1:5" s="91" customFormat="1">
      <c r="A522" s="88"/>
      <c r="B522" s="36" t="s">
        <v>12</v>
      </c>
      <c r="C522" s="71">
        <v>8</v>
      </c>
      <c r="D522" s="87"/>
    </row>
    <row r="523" spans="1:5" ht="14.25">
      <c r="A523" s="224" t="s">
        <v>138</v>
      </c>
      <c r="B523" s="40" t="s">
        <v>11</v>
      </c>
      <c r="C523" s="20">
        <f>C525</f>
        <v>6</v>
      </c>
    </row>
    <row r="524" spans="1:5">
      <c r="A524" s="43"/>
      <c r="B524" s="33" t="s">
        <v>12</v>
      </c>
      <c r="C524" s="20">
        <f>C526</f>
        <v>6</v>
      </c>
    </row>
    <row r="525" spans="1:5" s="91" customFormat="1" ht="15.75">
      <c r="A525" s="225" t="s">
        <v>136</v>
      </c>
      <c r="B525" s="49" t="s">
        <v>11</v>
      </c>
      <c r="C525" s="71">
        <v>6</v>
      </c>
      <c r="D525" s="87"/>
    </row>
    <row r="526" spans="1:5">
      <c r="A526" s="43"/>
      <c r="B526" s="33" t="s">
        <v>12</v>
      </c>
      <c r="C526" s="20">
        <v>6</v>
      </c>
    </row>
    <row r="527" spans="1:5">
      <c r="A527" s="323" t="s">
        <v>56</v>
      </c>
      <c r="B527" s="324"/>
      <c r="C527" s="335"/>
      <c r="D527" s="4"/>
      <c r="E527" s="91"/>
    </row>
    <row r="528" spans="1:5" s="216" customFormat="1">
      <c r="A528" s="214" t="s">
        <v>33</v>
      </c>
      <c r="B528" s="215" t="s">
        <v>11</v>
      </c>
      <c r="C528" s="165">
        <f t="shared" ref="C528:C529" si="20">C530</f>
        <v>29980.3</v>
      </c>
      <c r="E528" s="99"/>
    </row>
    <row r="529" spans="1:5" s="216" customFormat="1">
      <c r="A529" s="217" t="s">
        <v>25</v>
      </c>
      <c r="B529" s="218" t="s">
        <v>12</v>
      </c>
      <c r="C529" s="165">
        <f t="shared" si="20"/>
        <v>29980.3</v>
      </c>
      <c r="E529" s="99"/>
    </row>
    <row r="530" spans="1:5">
      <c r="A530" s="18" t="s">
        <v>27</v>
      </c>
      <c r="B530" s="19" t="s">
        <v>11</v>
      </c>
      <c r="C530" s="114">
        <f>C532+C558</f>
        <v>29980.3</v>
      </c>
      <c r="D530" s="4"/>
    </row>
    <row r="531" spans="1:5">
      <c r="A531" s="21" t="s">
        <v>14</v>
      </c>
      <c r="B531" s="22" t="s">
        <v>12</v>
      </c>
      <c r="C531" s="114">
        <f>C533+C559</f>
        <v>29980.3</v>
      </c>
      <c r="D531" s="4"/>
    </row>
    <row r="532" spans="1:5" ht="25.5">
      <c r="A532" s="23" t="s">
        <v>16</v>
      </c>
      <c r="B532" s="19" t="s">
        <v>11</v>
      </c>
      <c r="C532" s="114">
        <f>C534+C538+C542+C546+C550+C554</f>
        <v>28522.3</v>
      </c>
      <c r="D532" s="4"/>
    </row>
    <row r="533" spans="1:5">
      <c r="A533" s="41"/>
      <c r="B533" s="22" t="s">
        <v>12</v>
      </c>
      <c r="C533" s="114">
        <f>C535+C539+C543+C547+C551+C555</f>
        <v>28522.3</v>
      </c>
      <c r="D533" s="4"/>
    </row>
    <row r="534" spans="1:5">
      <c r="A534" s="96" t="s">
        <v>58</v>
      </c>
      <c r="B534" s="19" t="s">
        <v>11</v>
      </c>
      <c r="C534" s="114">
        <f t="shared" ref="C534:C535" si="21">C536</f>
        <v>2653</v>
      </c>
      <c r="D534" s="4"/>
    </row>
    <row r="535" spans="1:5">
      <c r="A535" s="41"/>
      <c r="B535" s="22" t="s">
        <v>12</v>
      </c>
      <c r="C535" s="114">
        <f t="shared" si="21"/>
        <v>2653</v>
      </c>
      <c r="D535" s="4"/>
    </row>
    <row r="536" spans="1:5" s="227" customFormat="1" ht="30">
      <c r="A536" s="226" t="s">
        <v>139</v>
      </c>
      <c r="B536" s="19" t="s">
        <v>11</v>
      </c>
      <c r="C536" s="76">
        <f>375+2278</f>
        <v>2653</v>
      </c>
    </row>
    <row r="537" spans="1:5" s="227" customFormat="1">
      <c r="A537" s="228"/>
      <c r="B537" s="22" t="s">
        <v>12</v>
      </c>
      <c r="C537" s="76">
        <f>375+2278</f>
        <v>2653</v>
      </c>
    </row>
    <row r="538" spans="1:5" s="99" customFormat="1">
      <c r="A538" s="96" t="s">
        <v>140</v>
      </c>
      <c r="B538" s="103" t="s">
        <v>11</v>
      </c>
      <c r="C538" s="71">
        <f>C540</f>
        <v>1262.3</v>
      </c>
    </row>
    <row r="539" spans="1:5" s="99" customFormat="1">
      <c r="A539" s="100"/>
      <c r="B539" s="106" t="s">
        <v>12</v>
      </c>
      <c r="C539" s="71">
        <f>C541</f>
        <v>1262.3</v>
      </c>
    </row>
    <row r="540" spans="1:5" s="82" customFormat="1" ht="30">
      <c r="A540" s="226" t="s">
        <v>141</v>
      </c>
      <c r="B540" s="75" t="s">
        <v>11</v>
      </c>
      <c r="C540" s="61">
        <v>1262.3</v>
      </c>
    </row>
    <row r="541" spans="1:5" s="82" customFormat="1">
      <c r="A541" s="83"/>
      <c r="B541" s="79" t="s">
        <v>12</v>
      </c>
      <c r="C541" s="61">
        <v>1262.3</v>
      </c>
    </row>
    <row r="542" spans="1:5" ht="14.25">
      <c r="A542" s="229" t="s">
        <v>142</v>
      </c>
      <c r="B542" s="19" t="s">
        <v>11</v>
      </c>
      <c r="C542" s="114">
        <f>C544</f>
        <v>9049</v>
      </c>
      <c r="D542" s="4"/>
    </row>
    <row r="543" spans="1:5">
      <c r="A543" s="41"/>
      <c r="B543" s="22" t="s">
        <v>12</v>
      </c>
      <c r="C543" s="114">
        <f>C545</f>
        <v>9049</v>
      </c>
      <c r="D543" s="4"/>
    </row>
    <row r="544" spans="1:5" s="227" customFormat="1" ht="30">
      <c r="A544" s="226" t="s">
        <v>143</v>
      </c>
      <c r="B544" s="19" t="s">
        <v>11</v>
      </c>
      <c r="C544" s="76">
        <v>9049</v>
      </c>
    </row>
    <row r="545" spans="1:11" s="227" customFormat="1">
      <c r="A545" s="228"/>
      <c r="B545" s="22" t="s">
        <v>12</v>
      </c>
      <c r="C545" s="76">
        <v>9049</v>
      </c>
    </row>
    <row r="546" spans="1:11" ht="14.25">
      <c r="A546" s="230" t="s">
        <v>144</v>
      </c>
      <c r="B546" s="19" t="s">
        <v>11</v>
      </c>
      <c r="C546" s="114">
        <f>C548</f>
        <v>1772</v>
      </c>
      <c r="D546" s="4"/>
    </row>
    <row r="547" spans="1:11">
      <c r="A547" s="41"/>
      <c r="B547" s="22" t="s">
        <v>12</v>
      </c>
      <c r="C547" s="114">
        <f>C549</f>
        <v>1772</v>
      </c>
      <c r="D547" s="4"/>
    </row>
    <row r="548" spans="1:11" s="227" customFormat="1" ht="126">
      <c r="A548" s="166" t="s">
        <v>145</v>
      </c>
      <c r="B548" s="19" t="s">
        <v>11</v>
      </c>
      <c r="C548" s="76">
        <v>1772</v>
      </c>
    </row>
    <row r="549" spans="1:11" s="227" customFormat="1">
      <c r="A549" s="228"/>
      <c r="B549" s="22" t="s">
        <v>12</v>
      </c>
      <c r="C549" s="76">
        <v>1772</v>
      </c>
    </row>
    <row r="550" spans="1:11" ht="14.25">
      <c r="A550" s="230" t="s">
        <v>146</v>
      </c>
      <c r="B550" s="19" t="s">
        <v>11</v>
      </c>
      <c r="C550" s="114">
        <f>C552</f>
        <v>11591</v>
      </c>
      <c r="D550" s="4"/>
    </row>
    <row r="551" spans="1:11">
      <c r="A551" s="41"/>
      <c r="B551" s="22" t="s">
        <v>12</v>
      </c>
      <c r="C551" s="114">
        <f>C553</f>
        <v>11591</v>
      </c>
      <c r="D551" s="4"/>
    </row>
    <row r="552" spans="1:11" s="227" customFormat="1" ht="30">
      <c r="A552" s="109" t="s">
        <v>147</v>
      </c>
      <c r="B552" s="19" t="s">
        <v>11</v>
      </c>
      <c r="C552" s="76">
        <v>11591</v>
      </c>
    </row>
    <row r="553" spans="1:11" s="227" customFormat="1">
      <c r="A553" s="228"/>
      <c r="B553" s="22" t="s">
        <v>12</v>
      </c>
      <c r="C553" s="76">
        <v>11591</v>
      </c>
    </row>
    <row r="554" spans="1:11" s="99" customFormat="1">
      <c r="A554" s="96" t="s">
        <v>148</v>
      </c>
      <c r="B554" s="103" t="s">
        <v>11</v>
      </c>
      <c r="C554" s="98">
        <f>C556</f>
        <v>2195</v>
      </c>
    </row>
    <row r="555" spans="1:11" s="99" customFormat="1">
      <c r="A555" s="100"/>
      <c r="B555" s="106" t="s">
        <v>12</v>
      </c>
      <c r="C555" s="98">
        <f>C557</f>
        <v>2195</v>
      </c>
    </row>
    <row r="556" spans="1:11" s="104" customFormat="1" ht="45">
      <c r="A556" s="109" t="s">
        <v>149</v>
      </c>
      <c r="B556" s="103" t="s">
        <v>11</v>
      </c>
      <c r="C556" s="71">
        <v>2195</v>
      </c>
    </row>
    <row r="557" spans="1:11" s="104" customFormat="1">
      <c r="A557" s="105"/>
      <c r="B557" s="106" t="s">
        <v>12</v>
      </c>
      <c r="C557" s="71">
        <v>2195</v>
      </c>
    </row>
    <row r="558" spans="1:11">
      <c r="A558" s="30" t="s">
        <v>17</v>
      </c>
      <c r="B558" s="40" t="s">
        <v>11</v>
      </c>
      <c r="C558" s="20">
        <f>C560</f>
        <v>1458</v>
      </c>
      <c r="D558" s="207"/>
      <c r="E558" s="207"/>
      <c r="F558" s="207"/>
      <c r="G558" s="207"/>
      <c r="H558" s="207"/>
      <c r="I558" s="207"/>
      <c r="J558" s="92"/>
      <c r="K558" s="92"/>
    </row>
    <row r="559" spans="1:11">
      <c r="A559" s="32"/>
      <c r="B559" s="33" t="s">
        <v>12</v>
      </c>
      <c r="C559" s="20">
        <f>C561</f>
        <v>1458</v>
      </c>
      <c r="D559" s="207"/>
      <c r="E559" s="207"/>
      <c r="F559" s="207"/>
      <c r="G559" s="207"/>
      <c r="H559" s="207"/>
      <c r="I559" s="207"/>
      <c r="J559" s="92"/>
      <c r="K559" s="92"/>
    </row>
    <row r="560" spans="1:11">
      <c r="A560" s="198" t="s">
        <v>121</v>
      </c>
      <c r="B560" s="19" t="s">
        <v>11</v>
      </c>
      <c r="C560" s="20">
        <f>C562+C620</f>
        <v>1458</v>
      </c>
    </row>
    <row r="561" spans="1:3">
      <c r="A561" s="21"/>
      <c r="B561" s="22" t="s">
        <v>12</v>
      </c>
      <c r="C561" s="20">
        <f>C563+C621</f>
        <v>1458</v>
      </c>
    </row>
    <row r="562" spans="1:3">
      <c r="A562" s="50" t="s">
        <v>20</v>
      </c>
      <c r="B562" s="40" t="s">
        <v>11</v>
      </c>
      <c r="C562" s="20">
        <f>C564+C570+C578+C594+C608</f>
        <v>1390</v>
      </c>
    </row>
    <row r="563" spans="1:3">
      <c r="A563" s="43"/>
      <c r="B563" s="33" t="s">
        <v>12</v>
      </c>
      <c r="C563" s="20">
        <f>C565+C571+C579+C595+C609</f>
        <v>1390</v>
      </c>
    </row>
    <row r="564" spans="1:3" s="99" customFormat="1">
      <c r="A564" s="96" t="s">
        <v>58</v>
      </c>
      <c r="B564" s="97" t="s">
        <v>11</v>
      </c>
      <c r="C564" s="98">
        <f>C566+C568</f>
        <v>136</v>
      </c>
    </row>
    <row r="565" spans="1:3" s="99" customFormat="1">
      <c r="A565" s="100"/>
      <c r="B565" s="101" t="s">
        <v>12</v>
      </c>
      <c r="C565" s="98">
        <f>C567+C569</f>
        <v>136</v>
      </c>
    </row>
    <row r="566" spans="1:3" s="82" customFormat="1" ht="15">
      <c r="A566" s="226" t="s">
        <v>150</v>
      </c>
      <c r="B566" s="75" t="s">
        <v>11</v>
      </c>
      <c r="C566" s="61">
        <v>28</v>
      </c>
    </row>
    <row r="567" spans="1:3" s="82" customFormat="1">
      <c r="A567" s="83"/>
      <c r="B567" s="79" t="s">
        <v>12</v>
      </c>
      <c r="C567" s="61">
        <v>28</v>
      </c>
    </row>
    <row r="568" spans="1:3" s="82" customFormat="1" ht="15">
      <c r="A568" s="226" t="s">
        <v>151</v>
      </c>
      <c r="B568" s="75" t="s">
        <v>11</v>
      </c>
      <c r="C568" s="61">
        <v>108</v>
      </c>
    </row>
    <row r="569" spans="1:3" s="82" customFormat="1">
      <c r="A569" s="83"/>
      <c r="B569" s="79" t="s">
        <v>12</v>
      </c>
      <c r="C569" s="61">
        <v>108</v>
      </c>
    </row>
    <row r="570" spans="1:3" s="99" customFormat="1">
      <c r="A570" s="96" t="s">
        <v>140</v>
      </c>
      <c r="B570" s="97" t="s">
        <v>11</v>
      </c>
      <c r="C570" s="98">
        <f>C572+C574+C576</f>
        <v>878</v>
      </c>
    </row>
    <row r="571" spans="1:3" s="99" customFormat="1">
      <c r="A571" s="100"/>
      <c r="B571" s="101" t="s">
        <v>12</v>
      </c>
      <c r="C571" s="98">
        <f>C573+C575+C577</f>
        <v>878</v>
      </c>
    </row>
    <row r="572" spans="1:3" s="82" customFormat="1" ht="15">
      <c r="A572" s="226" t="s">
        <v>152</v>
      </c>
      <c r="B572" s="75" t="s">
        <v>11</v>
      </c>
      <c r="C572" s="61">
        <v>183</v>
      </c>
    </row>
    <row r="573" spans="1:3" s="82" customFormat="1">
      <c r="A573" s="83"/>
      <c r="B573" s="79" t="s">
        <v>12</v>
      </c>
      <c r="C573" s="61">
        <v>183</v>
      </c>
    </row>
    <row r="574" spans="1:3" s="82" customFormat="1">
      <c r="A574" s="231" t="s">
        <v>153</v>
      </c>
      <c r="B574" s="75" t="s">
        <v>11</v>
      </c>
      <c r="C574" s="61">
        <v>445</v>
      </c>
    </row>
    <row r="575" spans="1:3" s="82" customFormat="1">
      <c r="A575" s="83"/>
      <c r="B575" s="79" t="s">
        <v>12</v>
      </c>
      <c r="C575" s="61">
        <v>445</v>
      </c>
    </row>
    <row r="576" spans="1:3" s="82" customFormat="1" ht="15">
      <c r="A576" s="226" t="s">
        <v>154</v>
      </c>
      <c r="B576" s="75" t="s">
        <v>11</v>
      </c>
      <c r="C576" s="61">
        <v>250</v>
      </c>
    </row>
    <row r="577" spans="1:4" s="82" customFormat="1">
      <c r="A577" s="83"/>
      <c r="B577" s="79" t="s">
        <v>12</v>
      </c>
      <c r="C577" s="61">
        <v>250</v>
      </c>
    </row>
    <row r="578" spans="1:4" ht="14.25">
      <c r="A578" s="230" t="s">
        <v>155</v>
      </c>
      <c r="B578" s="19" t="s">
        <v>11</v>
      </c>
      <c r="C578" s="114">
        <f>C580+C582+C584+C586+C588+C590+C592</f>
        <v>153</v>
      </c>
      <c r="D578" s="4"/>
    </row>
    <row r="579" spans="1:4">
      <c r="A579" s="41"/>
      <c r="B579" s="22" t="s">
        <v>12</v>
      </c>
      <c r="C579" s="114">
        <f>C581+C583+C585+C587+C589+C591+C593</f>
        <v>153</v>
      </c>
      <c r="D579" s="4"/>
    </row>
    <row r="580" spans="1:4" s="82" customFormat="1" ht="15">
      <c r="A580" s="109" t="s">
        <v>156</v>
      </c>
      <c r="B580" s="75" t="s">
        <v>11</v>
      </c>
      <c r="C580" s="61">
        <v>42</v>
      </c>
    </row>
    <row r="581" spans="1:4" s="82" customFormat="1">
      <c r="A581" s="83"/>
      <c r="B581" s="79" t="s">
        <v>12</v>
      </c>
      <c r="C581" s="61">
        <v>42</v>
      </c>
    </row>
    <row r="582" spans="1:4" s="82" customFormat="1" ht="15">
      <c r="A582" s="226" t="s">
        <v>157</v>
      </c>
      <c r="B582" s="75" t="s">
        <v>11</v>
      </c>
      <c r="C582" s="61">
        <v>5</v>
      </c>
    </row>
    <row r="583" spans="1:4" s="82" customFormat="1">
      <c r="A583" s="83"/>
      <c r="B583" s="79" t="s">
        <v>12</v>
      </c>
      <c r="C583" s="61">
        <v>5</v>
      </c>
    </row>
    <row r="584" spans="1:4" s="82" customFormat="1" ht="15">
      <c r="A584" s="226" t="s">
        <v>158</v>
      </c>
      <c r="B584" s="75" t="s">
        <v>11</v>
      </c>
      <c r="C584" s="61">
        <v>5</v>
      </c>
    </row>
    <row r="585" spans="1:4" s="82" customFormat="1">
      <c r="A585" s="83"/>
      <c r="B585" s="79" t="s">
        <v>12</v>
      </c>
      <c r="C585" s="61">
        <v>5</v>
      </c>
    </row>
    <row r="586" spans="1:4" s="82" customFormat="1" ht="15">
      <c r="A586" s="226" t="s">
        <v>159</v>
      </c>
      <c r="B586" s="75" t="s">
        <v>11</v>
      </c>
      <c r="C586" s="61">
        <v>4</v>
      </c>
    </row>
    <row r="587" spans="1:4" s="82" customFormat="1">
      <c r="A587" s="83"/>
      <c r="B587" s="79" t="s">
        <v>12</v>
      </c>
      <c r="C587" s="61">
        <v>4</v>
      </c>
    </row>
    <row r="588" spans="1:4" s="82" customFormat="1" ht="15">
      <c r="A588" s="226" t="s">
        <v>160</v>
      </c>
      <c r="B588" s="75" t="s">
        <v>11</v>
      </c>
      <c r="C588" s="61">
        <v>65</v>
      </c>
    </row>
    <row r="589" spans="1:4" s="82" customFormat="1">
      <c r="A589" s="83"/>
      <c r="B589" s="79" t="s">
        <v>12</v>
      </c>
      <c r="C589" s="61">
        <v>65</v>
      </c>
    </row>
    <row r="590" spans="1:4" s="82" customFormat="1" ht="30">
      <c r="A590" s="226" t="s">
        <v>161</v>
      </c>
      <c r="B590" s="75" t="s">
        <v>11</v>
      </c>
      <c r="C590" s="61">
        <v>7</v>
      </c>
    </row>
    <row r="591" spans="1:4" s="82" customFormat="1">
      <c r="A591" s="83"/>
      <c r="B591" s="79" t="s">
        <v>12</v>
      </c>
      <c r="C591" s="61">
        <v>7</v>
      </c>
    </row>
    <row r="592" spans="1:4" s="82" customFormat="1" ht="15">
      <c r="A592" s="226" t="s">
        <v>162</v>
      </c>
      <c r="B592" s="75" t="s">
        <v>11</v>
      </c>
      <c r="C592" s="61">
        <v>25</v>
      </c>
    </row>
    <row r="593" spans="1:3" s="82" customFormat="1">
      <c r="A593" s="83"/>
      <c r="B593" s="79" t="s">
        <v>12</v>
      </c>
      <c r="C593" s="61">
        <v>25</v>
      </c>
    </row>
    <row r="594" spans="1:3" s="99" customFormat="1">
      <c r="A594" s="96" t="s">
        <v>163</v>
      </c>
      <c r="B594" s="97" t="s">
        <v>11</v>
      </c>
      <c r="C594" s="98">
        <f>C596+C598+C600+C602+C604+C606</f>
        <v>168</v>
      </c>
    </row>
    <row r="595" spans="1:3" s="99" customFormat="1">
      <c r="A595" s="100"/>
      <c r="B595" s="101" t="s">
        <v>12</v>
      </c>
      <c r="C595" s="98">
        <f>C597+C599+C601+C603+C605+C607</f>
        <v>168</v>
      </c>
    </row>
    <row r="596" spans="1:3" s="104" customFormat="1">
      <c r="A596" s="232" t="s">
        <v>164</v>
      </c>
      <c r="B596" s="103" t="s">
        <v>11</v>
      </c>
      <c r="C596" s="71">
        <v>20</v>
      </c>
    </row>
    <row r="597" spans="1:3" s="104" customFormat="1">
      <c r="A597" s="105"/>
      <c r="B597" s="106" t="s">
        <v>12</v>
      </c>
      <c r="C597" s="71">
        <v>20</v>
      </c>
    </row>
    <row r="598" spans="1:3" s="104" customFormat="1" ht="15">
      <c r="A598" s="233" t="s">
        <v>165</v>
      </c>
      <c r="B598" s="103" t="s">
        <v>11</v>
      </c>
      <c r="C598" s="71">
        <v>11</v>
      </c>
    </row>
    <row r="599" spans="1:3" s="104" customFormat="1">
      <c r="A599" s="105"/>
      <c r="B599" s="106" t="s">
        <v>12</v>
      </c>
      <c r="C599" s="71">
        <v>11</v>
      </c>
    </row>
    <row r="600" spans="1:3" s="104" customFormat="1">
      <c r="A600" s="232" t="s">
        <v>166</v>
      </c>
      <c r="B600" s="103" t="s">
        <v>11</v>
      </c>
      <c r="C600" s="71">
        <v>75</v>
      </c>
    </row>
    <row r="601" spans="1:3" s="104" customFormat="1">
      <c r="A601" s="105"/>
      <c r="B601" s="106" t="s">
        <v>12</v>
      </c>
      <c r="C601" s="71">
        <v>75</v>
      </c>
    </row>
    <row r="602" spans="1:3" s="104" customFormat="1">
      <c r="A602" s="232" t="s">
        <v>167</v>
      </c>
      <c r="B602" s="103" t="s">
        <v>11</v>
      </c>
      <c r="C602" s="71">
        <v>30</v>
      </c>
    </row>
    <row r="603" spans="1:3" s="104" customFormat="1">
      <c r="A603" s="105"/>
      <c r="B603" s="106" t="s">
        <v>12</v>
      </c>
      <c r="C603" s="71">
        <v>30</v>
      </c>
    </row>
    <row r="604" spans="1:3" s="104" customFormat="1" ht="15">
      <c r="A604" s="234" t="s">
        <v>168</v>
      </c>
      <c r="B604" s="103" t="s">
        <v>11</v>
      </c>
      <c r="C604" s="71">
        <v>26</v>
      </c>
    </row>
    <row r="605" spans="1:3" s="104" customFormat="1">
      <c r="A605" s="105"/>
      <c r="B605" s="106" t="s">
        <v>12</v>
      </c>
      <c r="C605" s="71">
        <v>26</v>
      </c>
    </row>
    <row r="606" spans="1:3" s="104" customFormat="1" ht="15">
      <c r="A606" s="234" t="s">
        <v>169</v>
      </c>
      <c r="B606" s="103" t="s">
        <v>11</v>
      </c>
      <c r="C606" s="71">
        <v>6</v>
      </c>
    </row>
    <row r="607" spans="1:3" s="104" customFormat="1">
      <c r="A607" s="105"/>
      <c r="B607" s="106" t="s">
        <v>12</v>
      </c>
      <c r="C607" s="71">
        <v>6</v>
      </c>
    </row>
    <row r="608" spans="1:3" s="99" customFormat="1" ht="14.25">
      <c r="A608" s="229" t="s">
        <v>170</v>
      </c>
      <c r="B608" s="97" t="s">
        <v>11</v>
      </c>
      <c r="C608" s="98">
        <f>C610+C612+C614+C616+C618</f>
        <v>55</v>
      </c>
    </row>
    <row r="609" spans="1:4" s="99" customFormat="1">
      <c r="A609" s="100"/>
      <c r="B609" s="101" t="s">
        <v>12</v>
      </c>
      <c r="C609" s="98">
        <f>C611+C613+C615+C617+C619</f>
        <v>55</v>
      </c>
    </row>
    <row r="610" spans="1:4" s="104" customFormat="1" ht="15.75">
      <c r="A610" s="235" t="s">
        <v>171</v>
      </c>
      <c r="B610" s="103" t="s">
        <v>11</v>
      </c>
      <c r="C610" s="71">
        <v>23</v>
      </c>
    </row>
    <row r="611" spans="1:4" s="104" customFormat="1">
      <c r="A611" s="105"/>
      <c r="B611" s="106" t="s">
        <v>12</v>
      </c>
      <c r="C611" s="71">
        <v>23</v>
      </c>
    </row>
    <row r="612" spans="1:4" s="104" customFormat="1" ht="15.75">
      <c r="A612" s="235" t="s">
        <v>172</v>
      </c>
      <c r="B612" s="103" t="s">
        <v>11</v>
      </c>
      <c r="C612" s="71">
        <v>7</v>
      </c>
    </row>
    <row r="613" spans="1:4" s="104" customFormat="1">
      <c r="A613" s="105"/>
      <c r="B613" s="106" t="s">
        <v>12</v>
      </c>
      <c r="C613" s="71">
        <v>7</v>
      </c>
    </row>
    <row r="614" spans="1:4" s="104" customFormat="1" ht="15.75">
      <c r="A614" s="235" t="s">
        <v>173</v>
      </c>
      <c r="B614" s="103" t="s">
        <v>11</v>
      </c>
      <c r="C614" s="71">
        <v>12</v>
      </c>
    </row>
    <row r="615" spans="1:4" s="104" customFormat="1">
      <c r="A615" s="105"/>
      <c r="B615" s="106" t="s">
        <v>12</v>
      </c>
      <c r="C615" s="71">
        <v>12</v>
      </c>
    </row>
    <row r="616" spans="1:4" s="104" customFormat="1" ht="15.75">
      <c r="A616" s="235" t="s">
        <v>174</v>
      </c>
      <c r="B616" s="103" t="s">
        <v>11</v>
      </c>
      <c r="C616" s="71">
        <v>5</v>
      </c>
    </row>
    <row r="617" spans="1:4" s="104" customFormat="1">
      <c r="A617" s="105"/>
      <c r="B617" s="106" t="s">
        <v>12</v>
      </c>
      <c r="C617" s="71">
        <v>5</v>
      </c>
    </row>
    <row r="618" spans="1:4" s="104" customFormat="1" ht="15.75">
      <c r="A618" s="235" t="s">
        <v>175</v>
      </c>
      <c r="B618" s="103" t="s">
        <v>11</v>
      </c>
      <c r="C618" s="71">
        <v>8</v>
      </c>
    </row>
    <row r="619" spans="1:4" s="104" customFormat="1">
      <c r="A619" s="105"/>
      <c r="B619" s="106" t="s">
        <v>12</v>
      </c>
      <c r="C619" s="71">
        <v>8</v>
      </c>
    </row>
    <row r="620" spans="1:4">
      <c r="A620" s="41" t="s">
        <v>22</v>
      </c>
      <c r="B620" s="40" t="s">
        <v>11</v>
      </c>
      <c r="C620" s="20">
        <f>C622</f>
        <v>68</v>
      </c>
    </row>
    <row r="621" spans="1:4">
      <c r="A621" s="43"/>
      <c r="B621" s="33" t="s">
        <v>12</v>
      </c>
      <c r="C621" s="20">
        <f>C623</f>
        <v>68</v>
      </c>
    </row>
    <row r="622" spans="1:4" s="99" customFormat="1">
      <c r="A622" s="96" t="s">
        <v>176</v>
      </c>
      <c r="B622" s="97" t="s">
        <v>11</v>
      </c>
      <c r="C622" s="98">
        <f>C624+C626+C628</f>
        <v>68</v>
      </c>
    </row>
    <row r="623" spans="1:4" s="99" customFormat="1">
      <c r="A623" s="100"/>
      <c r="B623" s="101" t="s">
        <v>12</v>
      </c>
      <c r="C623" s="98">
        <f>C625+C627+C629</f>
        <v>68</v>
      </c>
    </row>
    <row r="624" spans="1:4" s="91" customFormat="1" ht="15.75">
      <c r="A624" s="222" t="s">
        <v>177</v>
      </c>
      <c r="B624" s="49" t="s">
        <v>11</v>
      </c>
      <c r="C624" s="71">
        <v>20</v>
      </c>
      <c r="D624" s="87"/>
    </row>
    <row r="625" spans="1:5" s="91" customFormat="1">
      <c r="A625" s="88"/>
      <c r="B625" s="36" t="s">
        <v>12</v>
      </c>
      <c r="C625" s="71">
        <v>20</v>
      </c>
      <c r="D625" s="87"/>
    </row>
    <row r="626" spans="1:5" s="91" customFormat="1" ht="15.75">
      <c r="A626" s="222" t="s">
        <v>178</v>
      </c>
      <c r="B626" s="49" t="s">
        <v>11</v>
      </c>
      <c r="C626" s="71">
        <v>43</v>
      </c>
      <c r="D626" s="87"/>
    </row>
    <row r="627" spans="1:5" s="91" customFormat="1">
      <c r="A627" s="88"/>
      <c r="B627" s="36" t="s">
        <v>12</v>
      </c>
      <c r="C627" s="71">
        <v>43</v>
      </c>
      <c r="D627" s="87"/>
    </row>
    <row r="628" spans="1:5" s="91" customFormat="1" ht="15.75">
      <c r="A628" s="222" t="s">
        <v>179</v>
      </c>
      <c r="B628" s="49" t="s">
        <v>11</v>
      </c>
      <c r="C628" s="71">
        <v>5</v>
      </c>
      <c r="D628" s="87"/>
    </row>
    <row r="629" spans="1:5" s="91" customFormat="1">
      <c r="A629" s="88"/>
      <c r="B629" s="36" t="s">
        <v>12</v>
      </c>
      <c r="C629" s="71">
        <v>5</v>
      </c>
      <c r="D629" s="87"/>
    </row>
    <row r="630" spans="1:5" s="1" customFormat="1">
      <c r="A630" s="327" t="s">
        <v>97</v>
      </c>
      <c r="B630" s="327"/>
      <c r="C630" s="327"/>
    </row>
    <row r="631" spans="1:5" s="1" customFormat="1">
      <c r="A631" s="37" t="s">
        <v>33</v>
      </c>
      <c r="B631" s="19" t="s">
        <v>11</v>
      </c>
      <c r="C631" s="20">
        <f>C633</f>
        <v>200</v>
      </c>
      <c r="E631" s="28"/>
    </row>
    <row r="632" spans="1:5" s="1" customFormat="1">
      <c r="A632" s="39" t="s">
        <v>25</v>
      </c>
      <c r="B632" s="22" t="s">
        <v>12</v>
      </c>
      <c r="C632" s="20">
        <f>C634</f>
        <v>200</v>
      </c>
      <c r="E632" s="28"/>
    </row>
    <row r="633" spans="1:5" s="1" customFormat="1">
      <c r="A633" s="18" t="s">
        <v>27</v>
      </c>
      <c r="B633" s="31" t="s">
        <v>11</v>
      </c>
      <c r="C633" s="20">
        <f>C635</f>
        <v>200</v>
      </c>
      <c r="E633" s="28"/>
    </row>
    <row r="634" spans="1:5" s="1" customFormat="1">
      <c r="A634" s="21" t="s">
        <v>14</v>
      </c>
      <c r="B634" s="33" t="s">
        <v>12</v>
      </c>
      <c r="C634" s="20">
        <f>C636</f>
        <v>200</v>
      </c>
    </row>
    <row r="635" spans="1:5" s="1" customFormat="1">
      <c r="A635" s="30" t="s">
        <v>17</v>
      </c>
      <c r="B635" s="40" t="s">
        <v>11</v>
      </c>
      <c r="C635" s="20">
        <f>C637+C651</f>
        <v>200</v>
      </c>
    </row>
    <row r="636" spans="1:5" s="1" customFormat="1">
      <c r="A636" s="32"/>
      <c r="B636" s="33" t="s">
        <v>12</v>
      </c>
      <c r="C636" s="20">
        <f>C638+C652</f>
        <v>200</v>
      </c>
    </row>
    <row r="637" spans="1:5" s="239" customFormat="1">
      <c r="A637" s="236" t="s">
        <v>20</v>
      </c>
      <c r="B637" s="237" t="s">
        <v>11</v>
      </c>
      <c r="C637" s="238">
        <f>C643+C647</f>
        <v>170</v>
      </c>
    </row>
    <row r="638" spans="1:5" s="239" customFormat="1">
      <c r="A638" s="55"/>
      <c r="B638" s="240" t="s">
        <v>12</v>
      </c>
      <c r="C638" s="238">
        <f>C644+C648</f>
        <v>170</v>
      </c>
    </row>
    <row r="639" spans="1:5" s="239" customFormat="1" hidden="1">
      <c r="A639" s="112"/>
      <c r="B639" s="237"/>
      <c r="C639" s="238"/>
    </row>
    <row r="640" spans="1:5" s="239" customFormat="1" hidden="1">
      <c r="A640" s="223"/>
      <c r="B640" s="240"/>
      <c r="C640" s="238"/>
    </row>
    <row r="641" spans="1:5" s="244" customFormat="1" ht="15" hidden="1">
      <c r="A641" s="241"/>
      <c r="B641" s="242"/>
      <c r="C641" s="243"/>
    </row>
    <row r="642" spans="1:5" s="244" customFormat="1" hidden="1">
      <c r="A642" s="245"/>
      <c r="B642" s="246"/>
      <c r="C642" s="243"/>
    </row>
    <row r="643" spans="1:5" s="91" customFormat="1">
      <c r="A643" s="214" t="s">
        <v>180</v>
      </c>
      <c r="B643" s="215" t="s">
        <v>11</v>
      </c>
      <c r="C643" s="98">
        <f>C645</f>
        <v>20</v>
      </c>
      <c r="D643" s="87"/>
      <c r="E643" s="104"/>
    </row>
    <row r="644" spans="1:5" s="91" customFormat="1">
      <c r="A644" s="88"/>
      <c r="B644" s="218" t="s">
        <v>12</v>
      </c>
      <c r="C644" s="98">
        <f>C646</f>
        <v>20</v>
      </c>
      <c r="D644" s="87"/>
      <c r="E644" s="104"/>
    </row>
    <row r="645" spans="1:5" s="91" customFormat="1" ht="15">
      <c r="A645" s="247" t="s">
        <v>181</v>
      </c>
      <c r="B645" s="49" t="s">
        <v>11</v>
      </c>
      <c r="C645" s="71">
        <v>20</v>
      </c>
      <c r="D645" s="87"/>
      <c r="E645" s="104"/>
    </row>
    <row r="646" spans="1:5">
      <c r="A646" s="43"/>
      <c r="B646" s="49" t="s">
        <v>12</v>
      </c>
      <c r="C646" s="71">
        <v>20</v>
      </c>
      <c r="E646" s="28"/>
    </row>
    <row r="647" spans="1:5">
      <c r="A647" s="214" t="s">
        <v>182</v>
      </c>
      <c r="B647" s="248" t="s">
        <v>11</v>
      </c>
      <c r="C647" s="98">
        <f>C649</f>
        <v>150</v>
      </c>
      <c r="E647" s="28"/>
    </row>
    <row r="648" spans="1:5">
      <c r="A648" s="43"/>
      <c r="B648" s="248" t="s">
        <v>12</v>
      </c>
      <c r="C648" s="98">
        <f>C650</f>
        <v>150</v>
      </c>
      <c r="E648" s="28"/>
    </row>
    <row r="649" spans="1:5" s="91" customFormat="1" ht="15">
      <c r="A649" s="249" t="s">
        <v>183</v>
      </c>
      <c r="B649" s="54" t="s">
        <v>11</v>
      </c>
      <c r="C649" s="71">
        <v>150</v>
      </c>
      <c r="D649" s="87"/>
      <c r="E649" s="104"/>
    </row>
    <row r="650" spans="1:5" s="91" customFormat="1">
      <c r="A650" s="88"/>
      <c r="B650" s="36" t="s">
        <v>12</v>
      </c>
      <c r="C650" s="71">
        <v>150</v>
      </c>
      <c r="D650" s="87"/>
      <c r="E650" s="104"/>
    </row>
    <row r="651" spans="1:5">
      <c r="A651" s="41" t="s">
        <v>22</v>
      </c>
      <c r="B651" s="31" t="s">
        <v>11</v>
      </c>
      <c r="C651" s="20">
        <f>C653</f>
        <v>30</v>
      </c>
      <c r="D651" s="4"/>
    </row>
    <row r="652" spans="1:5">
      <c r="A652" s="43"/>
      <c r="B652" s="33" t="s">
        <v>12</v>
      </c>
      <c r="C652" s="20">
        <f>C654</f>
        <v>30</v>
      </c>
      <c r="D652" s="4"/>
    </row>
    <row r="653" spans="1:5">
      <c r="A653" s="214" t="s">
        <v>184</v>
      </c>
      <c r="B653" s="248" t="s">
        <v>11</v>
      </c>
      <c r="C653" s="98">
        <f>C655</f>
        <v>30</v>
      </c>
    </row>
    <row r="654" spans="1:5">
      <c r="A654" s="43"/>
      <c r="B654" s="248" t="s">
        <v>12</v>
      </c>
      <c r="C654" s="98">
        <f>C656</f>
        <v>30</v>
      </c>
      <c r="E654" s="28"/>
    </row>
    <row r="655" spans="1:5" s="91" customFormat="1" ht="15">
      <c r="A655" s="249" t="s">
        <v>185</v>
      </c>
      <c r="B655" s="54" t="s">
        <v>11</v>
      </c>
      <c r="C655" s="71">
        <v>30</v>
      </c>
      <c r="D655" s="87"/>
      <c r="E655" s="104"/>
    </row>
    <row r="656" spans="1:5" s="91" customFormat="1">
      <c r="A656" s="88"/>
      <c r="B656" s="36" t="s">
        <v>12</v>
      </c>
      <c r="C656" s="71">
        <v>30</v>
      </c>
      <c r="D656" s="87"/>
      <c r="E656" s="104"/>
    </row>
    <row r="657" spans="1:5" s="1" customFormat="1">
      <c r="A657" s="327" t="s">
        <v>186</v>
      </c>
      <c r="B657" s="327"/>
      <c r="C657" s="327"/>
    </row>
    <row r="658" spans="1:5" s="1" customFormat="1">
      <c r="A658" s="37" t="s">
        <v>33</v>
      </c>
      <c r="B658" s="19" t="s">
        <v>11</v>
      </c>
      <c r="C658" s="20">
        <f>C660+C686</f>
        <v>114</v>
      </c>
      <c r="E658" s="28"/>
    </row>
    <row r="659" spans="1:5" s="1" customFormat="1">
      <c r="A659" s="39" t="s">
        <v>25</v>
      </c>
      <c r="B659" s="22" t="s">
        <v>12</v>
      </c>
      <c r="C659" s="20">
        <f>C661+C687</f>
        <v>114</v>
      </c>
      <c r="E659" s="28"/>
    </row>
    <row r="660" spans="1:5">
      <c r="A660" s="18" t="s">
        <v>13</v>
      </c>
      <c r="B660" s="19" t="s">
        <v>11</v>
      </c>
      <c r="C660" s="20">
        <f>C662</f>
        <v>73</v>
      </c>
    </row>
    <row r="661" spans="1:5">
      <c r="A661" s="21" t="s">
        <v>14</v>
      </c>
      <c r="B661" s="22" t="s">
        <v>12</v>
      </c>
      <c r="C661" s="20">
        <f>C663</f>
        <v>73</v>
      </c>
    </row>
    <row r="662" spans="1:5" s="1" customFormat="1">
      <c r="A662" s="30" t="s">
        <v>17</v>
      </c>
      <c r="B662" s="40" t="s">
        <v>11</v>
      </c>
      <c r="C662" s="20">
        <f>C664+C678</f>
        <v>73</v>
      </c>
    </row>
    <row r="663" spans="1:5" s="1" customFormat="1">
      <c r="A663" s="32"/>
      <c r="B663" s="33" t="s">
        <v>12</v>
      </c>
      <c r="C663" s="20">
        <f>C665+C679</f>
        <v>73</v>
      </c>
    </row>
    <row r="664" spans="1:5">
      <c r="A664" s="220" t="s">
        <v>20</v>
      </c>
      <c r="B664" s="31" t="s">
        <v>11</v>
      </c>
      <c r="C664" s="20">
        <f>C666+C674</f>
        <v>70</v>
      </c>
      <c r="D664" s="4"/>
    </row>
    <row r="665" spans="1:5">
      <c r="A665" s="43"/>
      <c r="B665" s="33" t="s">
        <v>12</v>
      </c>
      <c r="C665" s="20">
        <f>C667+C675</f>
        <v>70</v>
      </c>
      <c r="D665" s="4"/>
    </row>
    <row r="666" spans="1:5" s="104" customFormat="1" ht="25.5">
      <c r="A666" s="116" t="s">
        <v>187</v>
      </c>
      <c r="B666" s="27" t="s">
        <v>11</v>
      </c>
      <c r="C666" s="94">
        <f>C668+C670+C672</f>
        <v>59</v>
      </c>
    </row>
    <row r="667" spans="1:5" s="104" customFormat="1">
      <c r="A667" s="105"/>
      <c r="B667" s="106" t="s">
        <v>12</v>
      </c>
      <c r="C667" s="94">
        <f>C669+C671+C673</f>
        <v>59</v>
      </c>
    </row>
    <row r="668" spans="1:5" s="91" customFormat="1" ht="15">
      <c r="A668" s="212" t="s">
        <v>188</v>
      </c>
      <c r="B668" s="49" t="s">
        <v>11</v>
      </c>
      <c r="C668" s="71">
        <v>20</v>
      </c>
      <c r="D668" s="87"/>
    </row>
    <row r="669" spans="1:5" s="91" customFormat="1">
      <c r="A669" s="88"/>
      <c r="B669" s="36" t="s">
        <v>12</v>
      </c>
      <c r="C669" s="71">
        <v>20</v>
      </c>
      <c r="D669" s="87"/>
    </row>
    <row r="670" spans="1:5" s="91" customFormat="1" ht="15">
      <c r="A670" s="250" t="s">
        <v>189</v>
      </c>
      <c r="B670" s="49" t="s">
        <v>11</v>
      </c>
      <c r="C670" s="71">
        <v>7</v>
      </c>
      <c r="D670" s="87"/>
    </row>
    <row r="671" spans="1:5" s="91" customFormat="1">
      <c r="A671" s="88"/>
      <c r="B671" s="36" t="s">
        <v>12</v>
      </c>
      <c r="C671" s="71">
        <v>7</v>
      </c>
      <c r="D671" s="87"/>
    </row>
    <row r="672" spans="1:5" s="91" customFormat="1" ht="15">
      <c r="A672" s="250" t="s">
        <v>189</v>
      </c>
      <c r="B672" s="49" t="s">
        <v>11</v>
      </c>
      <c r="C672" s="71">
        <v>32</v>
      </c>
      <c r="D672" s="87"/>
    </row>
    <row r="673" spans="1:4" s="91" customFormat="1">
      <c r="A673" s="88"/>
      <c r="B673" s="36" t="s">
        <v>12</v>
      </c>
      <c r="C673" s="71">
        <v>32</v>
      </c>
      <c r="D673" s="87"/>
    </row>
    <row r="674" spans="1:4" s="254" customFormat="1" ht="14.25">
      <c r="A674" s="251" t="s">
        <v>190</v>
      </c>
      <c r="B674" s="252" t="s">
        <v>11</v>
      </c>
      <c r="C674" s="20">
        <f>C676</f>
        <v>11</v>
      </c>
      <c r="D674" s="253"/>
    </row>
    <row r="675" spans="1:4">
      <c r="A675" s="43"/>
      <c r="B675" s="33" t="s">
        <v>12</v>
      </c>
      <c r="C675" s="20">
        <f>C677</f>
        <v>11</v>
      </c>
    </row>
    <row r="676" spans="1:4" s="91" customFormat="1" ht="15">
      <c r="A676" s="247" t="s">
        <v>191</v>
      </c>
      <c r="B676" s="49" t="s">
        <v>11</v>
      </c>
      <c r="C676" s="71">
        <v>11</v>
      </c>
      <c r="D676" s="87"/>
    </row>
    <row r="677" spans="1:4">
      <c r="A677" s="43"/>
      <c r="B677" s="33" t="s">
        <v>12</v>
      </c>
      <c r="C677" s="20">
        <v>11</v>
      </c>
    </row>
    <row r="678" spans="1:4">
      <c r="A678" s="41" t="s">
        <v>22</v>
      </c>
      <c r="B678" s="40" t="s">
        <v>11</v>
      </c>
      <c r="C678" s="20">
        <f>C680</f>
        <v>3</v>
      </c>
    </row>
    <row r="679" spans="1:4">
      <c r="A679" s="43"/>
      <c r="B679" s="33" t="s">
        <v>12</v>
      </c>
      <c r="C679" s="20">
        <f>C681</f>
        <v>3</v>
      </c>
    </row>
    <row r="680" spans="1:4" s="104" customFormat="1" ht="25.5">
      <c r="A680" s="116" t="s">
        <v>65</v>
      </c>
      <c r="B680" s="27" t="s">
        <v>11</v>
      </c>
      <c r="C680" s="94">
        <f>C682+C684</f>
        <v>3</v>
      </c>
    </row>
    <row r="681" spans="1:4" s="104" customFormat="1">
      <c r="A681" s="105"/>
      <c r="B681" s="106" t="s">
        <v>12</v>
      </c>
      <c r="C681" s="94">
        <f>C683+C685</f>
        <v>3</v>
      </c>
    </row>
    <row r="682" spans="1:4" s="91" customFormat="1" ht="15">
      <c r="A682" s="250" t="s">
        <v>192</v>
      </c>
      <c r="B682" s="49" t="s">
        <v>11</v>
      </c>
      <c r="C682" s="71">
        <v>2</v>
      </c>
      <c r="D682" s="87"/>
    </row>
    <row r="683" spans="1:4" s="91" customFormat="1">
      <c r="A683" s="88"/>
      <c r="B683" s="36" t="s">
        <v>12</v>
      </c>
      <c r="C683" s="71">
        <v>2</v>
      </c>
      <c r="D683" s="87"/>
    </row>
    <row r="684" spans="1:4" s="91" customFormat="1" ht="30">
      <c r="A684" s="255" t="s">
        <v>193</v>
      </c>
      <c r="B684" s="49" t="s">
        <v>11</v>
      </c>
      <c r="C684" s="71">
        <v>1</v>
      </c>
      <c r="D684" s="87"/>
    </row>
    <row r="685" spans="1:4" s="91" customFormat="1">
      <c r="A685" s="88"/>
      <c r="B685" s="36" t="s">
        <v>12</v>
      </c>
      <c r="C685" s="71">
        <v>1</v>
      </c>
      <c r="D685" s="87"/>
    </row>
    <row r="686" spans="1:4" s="1" customFormat="1">
      <c r="A686" s="18" t="s">
        <v>27</v>
      </c>
      <c r="B686" s="31" t="s">
        <v>11</v>
      </c>
      <c r="C686" s="20">
        <f t="shared" ref="C686:C693" si="22">C688</f>
        <v>41</v>
      </c>
    </row>
    <row r="687" spans="1:4" s="1" customFormat="1">
      <c r="A687" s="21" t="s">
        <v>14</v>
      </c>
      <c r="B687" s="33" t="s">
        <v>12</v>
      </c>
      <c r="C687" s="20">
        <f t="shared" si="22"/>
        <v>41</v>
      </c>
    </row>
    <row r="688" spans="1:4" s="1" customFormat="1">
      <c r="A688" s="30" t="s">
        <v>17</v>
      </c>
      <c r="B688" s="40" t="s">
        <v>11</v>
      </c>
      <c r="C688" s="20">
        <f t="shared" si="22"/>
        <v>41</v>
      </c>
    </row>
    <row r="689" spans="1:10" s="1" customFormat="1">
      <c r="A689" s="32"/>
      <c r="B689" s="33" t="s">
        <v>12</v>
      </c>
      <c r="C689" s="20">
        <f t="shared" si="22"/>
        <v>41</v>
      </c>
    </row>
    <row r="690" spans="1:10">
      <c r="A690" s="220" t="s">
        <v>20</v>
      </c>
      <c r="B690" s="31" t="s">
        <v>11</v>
      </c>
      <c r="C690" s="20">
        <f t="shared" si="22"/>
        <v>41</v>
      </c>
      <c r="D690" s="4"/>
    </row>
    <row r="691" spans="1:10">
      <c r="A691" s="43"/>
      <c r="B691" s="33" t="s">
        <v>12</v>
      </c>
      <c r="C691" s="20">
        <f t="shared" si="22"/>
        <v>41</v>
      </c>
      <c r="D691" s="4"/>
    </row>
    <row r="692" spans="1:10" s="257" customFormat="1" ht="14.25">
      <c r="A692" s="256" t="s">
        <v>194</v>
      </c>
      <c r="B692" s="54" t="s">
        <v>11</v>
      </c>
      <c r="C692" s="238">
        <f t="shared" si="22"/>
        <v>41</v>
      </c>
    </row>
    <row r="693" spans="1:10" s="257" customFormat="1">
      <c r="A693" s="223"/>
      <c r="B693" s="36" t="s">
        <v>12</v>
      </c>
      <c r="C693" s="238">
        <f t="shared" si="22"/>
        <v>41</v>
      </c>
    </row>
    <row r="694" spans="1:10" s="87" customFormat="1" ht="15">
      <c r="A694" s="226" t="s">
        <v>195</v>
      </c>
      <c r="B694" s="54" t="s">
        <v>11</v>
      </c>
      <c r="C694" s="71">
        <v>41</v>
      </c>
    </row>
    <row r="695" spans="1:10" s="87" customFormat="1">
      <c r="A695" s="258"/>
      <c r="B695" s="36" t="s">
        <v>12</v>
      </c>
      <c r="C695" s="71">
        <v>41</v>
      </c>
    </row>
    <row r="696" spans="1:10">
      <c r="A696" s="328" t="s">
        <v>196</v>
      </c>
      <c r="B696" s="329"/>
      <c r="C696" s="330"/>
      <c r="D696" s="143"/>
      <c r="E696" s="143"/>
      <c r="F696" s="143"/>
      <c r="G696" s="143"/>
      <c r="H696" s="143"/>
      <c r="I696" s="143"/>
      <c r="J696" s="92"/>
    </row>
    <row r="697" spans="1:10">
      <c r="A697" s="37" t="s">
        <v>33</v>
      </c>
      <c r="B697" s="31" t="s">
        <v>11</v>
      </c>
      <c r="C697" s="20">
        <f>C699</f>
        <v>29</v>
      </c>
      <c r="D697" s="259"/>
      <c r="E697" s="260"/>
      <c r="F697" s="259"/>
      <c r="G697" s="259"/>
      <c r="H697" s="259"/>
      <c r="I697" s="259"/>
      <c r="J697" s="92"/>
    </row>
    <row r="698" spans="1:10">
      <c r="A698" s="39" t="s">
        <v>25</v>
      </c>
      <c r="B698" s="33" t="s">
        <v>12</v>
      </c>
      <c r="C698" s="20">
        <f>C700</f>
        <v>29</v>
      </c>
      <c r="D698" s="259"/>
      <c r="E698" s="260"/>
      <c r="F698" s="259"/>
      <c r="G698" s="259"/>
      <c r="H698" s="259"/>
      <c r="I698" s="259"/>
      <c r="J698" s="92"/>
    </row>
    <row r="699" spans="1:10" s="1" customFormat="1">
      <c r="A699" s="261" t="s">
        <v>13</v>
      </c>
      <c r="B699" s="19" t="s">
        <v>11</v>
      </c>
      <c r="C699" s="98">
        <f>C700</f>
        <v>29</v>
      </c>
    </row>
    <row r="700" spans="1:10" s="1" customFormat="1">
      <c r="A700" s="21" t="s">
        <v>14</v>
      </c>
      <c r="B700" s="22" t="s">
        <v>12</v>
      </c>
      <c r="C700" s="20">
        <f>C702</f>
        <v>29</v>
      </c>
    </row>
    <row r="701" spans="1:10" s="1" customFormat="1">
      <c r="A701" s="30" t="s">
        <v>17</v>
      </c>
      <c r="B701" s="40" t="s">
        <v>11</v>
      </c>
      <c r="C701" s="20">
        <f>C703</f>
        <v>29</v>
      </c>
    </row>
    <row r="702" spans="1:10" s="1" customFormat="1">
      <c r="A702" s="32"/>
      <c r="B702" s="33" t="s">
        <v>12</v>
      </c>
      <c r="C702" s="20">
        <f>C704</f>
        <v>29</v>
      </c>
    </row>
    <row r="703" spans="1:10" s="1" customFormat="1">
      <c r="A703" s="262" t="s">
        <v>121</v>
      </c>
      <c r="B703" s="19" t="s">
        <v>11</v>
      </c>
      <c r="C703" s="20">
        <f>C704</f>
        <v>29</v>
      </c>
    </row>
    <row r="704" spans="1:10" s="1" customFormat="1">
      <c r="A704" s="41"/>
      <c r="B704" s="22" t="s">
        <v>12</v>
      </c>
      <c r="C704" s="20">
        <f>C706</f>
        <v>29</v>
      </c>
    </row>
    <row r="705" spans="1:10" s="99" customFormat="1">
      <c r="A705" s="263" t="s">
        <v>20</v>
      </c>
      <c r="B705" s="97" t="s">
        <v>11</v>
      </c>
      <c r="C705" s="98">
        <f>C707</f>
        <v>29</v>
      </c>
      <c r="D705" s="264"/>
      <c r="E705" s="264"/>
      <c r="F705" s="264"/>
      <c r="G705" s="264"/>
      <c r="H705" s="264"/>
      <c r="I705" s="264"/>
      <c r="J705" s="265"/>
    </row>
    <row r="706" spans="1:10" s="99" customFormat="1">
      <c r="A706" s="100"/>
      <c r="B706" s="101" t="s">
        <v>12</v>
      </c>
      <c r="C706" s="98">
        <f>C708</f>
        <v>29</v>
      </c>
      <c r="D706" s="264"/>
      <c r="E706" s="264"/>
      <c r="F706" s="264"/>
      <c r="G706" s="264"/>
      <c r="H706" s="264"/>
      <c r="I706" s="264"/>
      <c r="J706" s="265"/>
    </row>
    <row r="707" spans="1:10" s="99" customFormat="1">
      <c r="A707" s="266" t="s">
        <v>197</v>
      </c>
      <c r="B707" s="97" t="s">
        <v>11</v>
      </c>
      <c r="C707" s="98">
        <f>C709+C711</f>
        <v>29</v>
      </c>
      <c r="D707" s="264"/>
      <c r="E707" s="264"/>
      <c r="F707" s="264"/>
      <c r="G707" s="264"/>
      <c r="H707" s="264"/>
      <c r="I707" s="264"/>
      <c r="J707" s="265"/>
    </row>
    <row r="708" spans="1:10" s="99" customFormat="1">
      <c r="A708" s="100"/>
      <c r="B708" s="101" t="s">
        <v>12</v>
      </c>
      <c r="C708" s="98">
        <f>C710+C712</f>
        <v>29</v>
      </c>
      <c r="D708" s="264"/>
      <c r="E708" s="264"/>
      <c r="F708" s="264"/>
      <c r="G708" s="264"/>
      <c r="H708" s="264"/>
      <c r="I708" s="264"/>
      <c r="J708" s="265"/>
    </row>
    <row r="709" spans="1:10" s="125" customFormat="1" ht="15">
      <c r="A709" s="212" t="s">
        <v>198</v>
      </c>
      <c r="B709" s="19" t="s">
        <v>11</v>
      </c>
      <c r="C709" s="61">
        <v>17</v>
      </c>
      <c r="D709" s="64"/>
      <c r="E709" s="64"/>
      <c r="F709" s="64"/>
      <c r="G709" s="64"/>
      <c r="H709" s="64"/>
      <c r="I709" s="64"/>
      <c r="J709" s="126"/>
    </row>
    <row r="710" spans="1:10" s="125" customFormat="1">
      <c r="A710" s="39"/>
      <c r="B710" s="22" t="s">
        <v>12</v>
      </c>
      <c r="C710" s="61">
        <v>17</v>
      </c>
      <c r="D710" s="64"/>
      <c r="E710" s="64"/>
      <c r="F710" s="64"/>
      <c r="G710" s="64"/>
      <c r="H710" s="64"/>
      <c r="I710" s="64"/>
      <c r="J710" s="126"/>
    </row>
    <row r="711" spans="1:10" s="125" customFormat="1" ht="15">
      <c r="A711" s="212" t="s">
        <v>199</v>
      </c>
      <c r="B711" s="19" t="s">
        <v>11</v>
      </c>
      <c r="C711" s="61">
        <v>12</v>
      </c>
      <c r="D711" s="64"/>
      <c r="E711" s="64"/>
      <c r="F711" s="64"/>
      <c r="G711" s="64"/>
      <c r="H711" s="64"/>
      <c r="I711" s="64"/>
      <c r="J711" s="126"/>
    </row>
    <row r="712" spans="1:10" s="125" customFormat="1">
      <c r="A712" s="39"/>
      <c r="B712" s="22" t="s">
        <v>12</v>
      </c>
      <c r="C712" s="61">
        <v>12</v>
      </c>
      <c r="D712" s="64"/>
      <c r="E712" s="64"/>
      <c r="F712" s="64"/>
      <c r="G712" s="64"/>
      <c r="H712" s="64"/>
      <c r="I712" s="64"/>
      <c r="J712" s="126"/>
    </row>
    <row r="713" spans="1:10">
      <c r="A713" s="140" t="s">
        <v>101</v>
      </c>
      <c r="B713" s="141"/>
      <c r="C713" s="142"/>
      <c r="D713" s="319"/>
      <c r="E713" s="319"/>
      <c r="F713" s="320"/>
      <c r="G713" s="320"/>
      <c r="H713" s="320"/>
      <c r="I713" s="320"/>
    </row>
    <row r="714" spans="1:10" s="28" customFormat="1">
      <c r="A714" s="267" t="s">
        <v>33</v>
      </c>
      <c r="B714" s="268" t="s">
        <v>11</v>
      </c>
      <c r="C714" s="20">
        <f t="shared" ref="C714:C721" si="23">C716</f>
        <v>1200</v>
      </c>
      <c r="D714" s="62"/>
      <c r="E714" s="62"/>
      <c r="F714" s="62"/>
      <c r="G714" s="62"/>
      <c r="H714" s="62"/>
      <c r="I714" s="62"/>
    </row>
    <row r="715" spans="1:10" s="28" customFormat="1">
      <c r="A715" s="83" t="s">
        <v>25</v>
      </c>
      <c r="B715" s="269" t="s">
        <v>12</v>
      </c>
      <c r="C715" s="20">
        <f t="shared" si="23"/>
        <v>1200</v>
      </c>
      <c r="D715" s="62"/>
      <c r="E715" s="62"/>
      <c r="F715" s="62"/>
      <c r="G715" s="62"/>
      <c r="H715" s="62"/>
      <c r="I715" s="62"/>
    </row>
    <row r="716" spans="1:10" s="28" customFormat="1">
      <c r="A716" s="182" t="s">
        <v>30</v>
      </c>
      <c r="B716" s="270" t="s">
        <v>11</v>
      </c>
      <c r="C716" s="20">
        <f t="shared" si="23"/>
        <v>1200</v>
      </c>
      <c r="D716" s="62"/>
      <c r="E716" s="62"/>
      <c r="F716" s="62"/>
      <c r="G716" s="62"/>
      <c r="H716" s="62"/>
      <c r="I716" s="62"/>
    </row>
    <row r="717" spans="1:10" s="28" customFormat="1">
      <c r="A717" s="183" t="s">
        <v>88</v>
      </c>
      <c r="B717" s="157" t="s">
        <v>12</v>
      </c>
      <c r="C717" s="20">
        <f t="shared" si="23"/>
        <v>1200</v>
      </c>
    </row>
    <row r="718" spans="1:10" s="1" customFormat="1">
      <c r="A718" s="262" t="s">
        <v>121</v>
      </c>
      <c r="B718" s="19" t="s">
        <v>11</v>
      </c>
      <c r="C718" s="20">
        <f t="shared" si="23"/>
        <v>1200</v>
      </c>
    </row>
    <row r="719" spans="1:10" s="1" customFormat="1">
      <c r="A719" s="41"/>
      <c r="B719" s="22" t="s">
        <v>12</v>
      </c>
      <c r="C719" s="20">
        <f t="shared" si="23"/>
        <v>1200</v>
      </c>
    </row>
    <row r="720" spans="1:10" s="99" customFormat="1">
      <c r="A720" s="263" t="s">
        <v>20</v>
      </c>
      <c r="B720" s="97" t="s">
        <v>11</v>
      </c>
      <c r="C720" s="98">
        <f t="shared" si="23"/>
        <v>1200</v>
      </c>
      <c r="D720" s="264"/>
      <c r="E720" s="264"/>
      <c r="F720" s="264"/>
      <c r="G720" s="264"/>
      <c r="H720" s="264"/>
      <c r="I720" s="264"/>
      <c r="J720" s="265"/>
    </row>
    <row r="721" spans="1:10" s="99" customFormat="1">
      <c r="A721" s="100"/>
      <c r="B721" s="101" t="s">
        <v>12</v>
      </c>
      <c r="C721" s="98">
        <f t="shared" si="23"/>
        <v>1200</v>
      </c>
      <c r="D721" s="264"/>
      <c r="E721" s="264"/>
      <c r="F721" s="264"/>
      <c r="G721" s="264"/>
      <c r="H721" s="264"/>
      <c r="I721" s="264"/>
      <c r="J721" s="265"/>
    </row>
    <row r="722" spans="1:10" s="82" customFormat="1" ht="15">
      <c r="A722" s="271" t="s">
        <v>200</v>
      </c>
      <c r="B722" s="75" t="s">
        <v>11</v>
      </c>
      <c r="C722" s="76">
        <v>1200</v>
      </c>
      <c r="D722" s="133"/>
      <c r="E722" s="133"/>
      <c r="F722" s="133"/>
      <c r="G722" s="133"/>
      <c r="H722" s="133"/>
      <c r="I722" s="133"/>
      <c r="J722" s="81"/>
    </row>
    <row r="723" spans="1:10" s="125" customFormat="1">
      <c r="A723" s="39"/>
      <c r="B723" s="22" t="s">
        <v>12</v>
      </c>
      <c r="C723" s="61">
        <v>1200</v>
      </c>
      <c r="D723" s="64"/>
      <c r="E723" s="64"/>
      <c r="F723" s="64"/>
      <c r="G723" s="64"/>
      <c r="H723" s="64"/>
      <c r="I723" s="64"/>
      <c r="J723" s="126"/>
    </row>
    <row r="724" spans="1:10">
      <c r="A724" s="140" t="s">
        <v>201</v>
      </c>
      <c r="B724" s="141"/>
      <c r="C724" s="142"/>
      <c r="D724" s="143"/>
      <c r="E724" s="143"/>
      <c r="F724" s="143"/>
      <c r="G724" s="143"/>
      <c r="H724" s="143"/>
      <c r="I724" s="143"/>
      <c r="J724" s="92"/>
    </row>
    <row r="725" spans="1:10">
      <c r="A725" s="37" t="s">
        <v>33</v>
      </c>
      <c r="B725" s="31" t="s">
        <v>11</v>
      </c>
      <c r="C725" s="20">
        <f>C727</f>
        <v>150</v>
      </c>
      <c r="D725" s="259"/>
      <c r="E725" s="260"/>
      <c r="F725" s="259"/>
      <c r="G725" s="259"/>
      <c r="H725" s="259"/>
      <c r="I725" s="259"/>
      <c r="J725" s="92"/>
    </row>
    <row r="726" spans="1:10">
      <c r="A726" s="39" t="s">
        <v>25</v>
      </c>
      <c r="B726" s="33" t="s">
        <v>12</v>
      </c>
      <c r="C726" s="20">
        <f>C728</f>
        <v>150</v>
      </c>
      <c r="D726" s="259"/>
      <c r="E726" s="260"/>
      <c r="F726" s="259"/>
      <c r="G726" s="259"/>
      <c r="H726" s="259"/>
      <c r="I726" s="259"/>
      <c r="J726" s="92"/>
    </row>
    <row r="727" spans="1:10" s="1" customFormat="1">
      <c r="A727" s="261" t="s">
        <v>27</v>
      </c>
      <c r="B727" s="19" t="s">
        <v>11</v>
      </c>
      <c r="C727" s="98">
        <f>C728</f>
        <v>150</v>
      </c>
    </row>
    <row r="728" spans="1:10" s="1" customFormat="1">
      <c r="A728" s="21" t="s">
        <v>14</v>
      </c>
      <c r="B728" s="22" t="s">
        <v>12</v>
      </c>
      <c r="C728" s="20">
        <f>C730</f>
        <v>150</v>
      </c>
    </row>
    <row r="729" spans="1:10" s="1" customFormat="1">
      <c r="A729" s="30" t="s">
        <v>17</v>
      </c>
      <c r="B729" s="40" t="s">
        <v>11</v>
      </c>
      <c r="C729" s="20">
        <f>C731</f>
        <v>150</v>
      </c>
    </row>
    <row r="730" spans="1:10" s="1" customFormat="1">
      <c r="A730" s="32"/>
      <c r="B730" s="33" t="s">
        <v>12</v>
      </c>
      <c r="C730" s="20">
        <f>C732</f>
        <v>150</v>
      </c>
    </row>
    <row r="731" spans="1:10" s="1" customFormat="1">
      <c r="A731" s="262" t="s">
        <v>121</v>
      </c>
      <c r="B731" s="19" t="s">
        <v>11</v>
      </c>
      <c r="C731" s="20">
        <f>C732</f>
        <v>150</v>
      </c>
    </row>
    <row r="732" spans="1:10" s="1" customFormat="1">
      <c r="A732" s="41"/>
      <c r="B732" s="22" t="s">
        <v>12</v>
      </c>
      <c r="C732" s="20">
        <f>C734</f>
        <v>150</v>
      </c>
    </row>
    <row r="733" spans="1:10" s="99" customFormat="1">
      <c r="A733" s="263" t="s">
        <v>20</v>
      </c>
      <c r="B733" s="97" t="s">
        <v>11</v>
      </c>
      <c r="C733" s="98">
        <f>C735</f>
        <v>150</v>
      </c>
      <c r="D733" s="264"/>
      <c r="E733" s="264"/>
      <c r="F733" s="264"/>
      <c r="G733" s="264"/>
      <c r="H733" s="264"/>
      <c r="I733" s="264"/>
      <c r="J733" s="265"/>
    </row>
    <row r="734" spans="1:10" s="99" customFormat="1">
      <c r="A734" s="100"/>
      <c r="B734" s="101" t="s">
        <v>12</v>
      </c>
      <c r="C734" s="98">
        <f>C736</f>
        <v>150</v>
      </c>
      <c r="D734" s="264"/>
      <c r="E734" s="264"/>
      <c r="F734" s="264"/>
      <c r="G734" s="264"/>
      <c r="H734" s="264"/>
      <c r="I734" s="264"/>
      <c r="J734" s="265"/>
    </row>
    <row r="735" spans="1:10" s="99" customFormat="1" ht="28.5">
      <c r="A735" s="272" t="s">
        <v>202</v>
      </c>
      <c r="B735" s="97" t="s">
        <v>11</v>
      </c>
      <c r="C735" s="98">
        <f>C737</f>
        <v>150</v>
      </c>
      <c r="D735" s="264"/>
      <c r="E735" s="264"/>
      <c r="F735" s="264"/>
      <c r="G735" s="264"/>
      <c r="H735" s="264"/>
      <c r="I735" s="264"/>
      <c r="J735" s="265"/>
    </row>
    <row r="736" spans="1:10" s="99" customFormat="1">
      <c r="A736" s="100"/>
      <c r="B736" s="101" t="s">
        <v>12</v>
      </c>
      <c r="C736" s="98">
        <f>C738</f>
        <v>150</v>
      </c>
      <c r="D736" s="264"/>
      <c r="E736" s="264"/>
      <c r="F736" s="264"/>
      <c r="G736" s="264"/>
      <c r="H736" s="264"/>
      <c r="I736" s="264"/>
      <c r="J736" s="265"/>
    </row>
    <row r="737" spans="1:10" s="99" customFormat="1" ht="15">
      <c r="A737" s="273" t="s">
        <v>203</v>
      </c>
      <c r="B737" s="97" t="s">
        <v>11</v>
      </c>
      <c r="C737" s="71">
        <v>150</v>
      </c>
      <c r="D737" s="264"/>
      <c r="E737" s="264"/>
      <c r="F737" s="264"/>
      <c r="G737" s="264"/>
      <c r="H737" s="264"/>
      <c r="I737" s="264"/>
      <c r="J737" s="265"/>
    </row>
    <row r="738" spans="1:10" s="99" customFormat="1">
      <c r="A738" s="100"/>
      <c r="B738" s="101" t="s">
        <v>12</v>
      </c>
      <c r="C738" s="71">
        <v>150</v>
      </c>
      <c r="D738" s="264"/>
      <c r="E738" s="264"/>
      <c r="F738" s="264"/>
      <c r="G738" s="264"/>
      <c r="H738" s="264"/>
      <c r="I738" s="264"/>
      <c r="J738" s="265"/>
    </row>
    <row r="739" spans="1:10">
      <c r="A739" s="321" t="s">
        <v>204</v>
      </c>
      <c r="B739" s="321"/>
      <c r="C739" s="321"/>
      <c r="D739" s="4"/>
    </row>
    <row r="740" spans="1:10">
      <c r="A740" s="322" t="s">
        <v>33</v>
      </c>
      <c r="B740" s="322"/>
      <c r="C740" s="322"/>
      <c r="D740" s="4"/>
    </row>
    <row r="741" spans="1:10">
      <c r="A741" s="274" t="s">
        <v>87</v>
      </c>
      <c r="B741" s="31" t="s">
        <v>11</v>
      </c>
      <c r="C741" s="20">
        <f>C743+C753</f>
        <v>5050.17</v>
      </c>
      <c r="D741" s="4"/>
    </row>
    <row r="742" spans="1:10">
      <c r="A742" s="43"/>
      <c r="B742" s="33" t="s">
        <v>12</v>
      </c>
      <c r="C742" s="20">
        <f>C744+C754</f>
        <v>5050.17</v>
      </c>
      <c r="D742" s="4"/>
    </row>
    <row r="743" spans="1:10" s="1" customFormat="1">
      <c r="A743" s="208" t="s">
        <v>30</v>
      </c>
      <c r="B743" s="40" t="s">
        <v>11</v>
      </c>
      <c r="C743" s="20">
        <f>C745+C747</f>
        <v>3822.17</v>
      </c>
    </row>
    <row r="744" spans="1:10" s="1" customFormat="1">
      <c r="A744" s="43" t="s">
        <v>88</v>
      </c>
      <c r="B744" s="33" t="s">
        <v>12</v>
      </c>
      <c r="C744" s="20">
        <f>C746+C748</f>
        <v>3822.17</v>
      </c>
    </row>
    <row r="745" spans="1:10">
      <c r="A745" s="26" t="s">
        <v>16</v>
      </c>
      <c r="B745" s="49" t="s">
        <v>11</v>
      </c>
      <c r="C745" s="114">
        <f>C842</f>
        <v>3253</v>
      </c>
      <c r="D745" s="4"/>
    </row>
    <row r="746" spans="1:10">
      <c r="A746" s="32"/>
      <c r="B746" s="36" t="s">
        <v>12</v>
      </c>
      <c r="C746" s="114">
        <f>C843</f>
        <v>3253</v>
      </c>
      <c r="D746" s="4"/>
    </row>
    <row r="747" spans="1:10" s="1" customFormat="1">
      <c r="A747" s="30" t="s">
        <v>17</v>
      </c>
      <c r="B747" s="40" t="s">
        <v>11</v>
      </c>
      <c r="C747" s="20">
        <f t="shared" ref="C747:C750" si="24">C749</f>
        <v>569.17000000000007</v>
      </c>
    </row>
    <row r="748" spans="1:10" s="1" customFormat="1">
      <c r="A748" s="32"/>
      <c r="B748" s="33" t="s">
        <v>12</v>
      </c>
      <c r="C748" s="20">
        <f t="shared" si="24"/>
        <v>569.17000000000007</v>
      </c>
    </row>
    <row r="749" spans="1:10" s="1" customFormat="1">
      <c r="A749" s="262" t="s">
        <v>121</v>
      </c>
      <c r="B749" s="40" t="s">
        <v>11</v>
      </c>
      <c r="C749" s="20">
        <f t="shared" si="24"/>
        <v>569.17000000000007</v>
      </c>
    </row>
    <row r="750" spans="1:10" s="1" customFormat="1">
      <c r="A750" s="43"/>
      <c r="B750" s="33" t="s">
        <v>12</v>
      </c>
      <c r="C750" s="20">
        <f t="shared" si="24"/>
        <v>569.17000000000007</v>
      </c>
    </row>
    <row r="751" spans="1:10" s="1" customFormat="1">
      <c r="A751" s="41" t="s">
        <v>22</v>
      </c>
      <c r="B751" s="40" t="s">
        <v>11</v>
      </c>
      <c r="C751" s="20">
        <f>C831+C850</f>
        <v>569.17000000000007</v>
      </c>
    </row>
    <row r="752" spans="1:10" s="1" customFormat="1">
      <c r="A752" s="43"/>
      <c r="B752" s="33" t="s">
        <v>12</v>
      </c>
      <c r="C752" s="20">
        <f>C832+C851</f>
        <v>569.17000000000007</v>
      </c>
    </row>
    <row r="753" spans="1:5" s="1" customFormat="1">
      <c r="A753" s="261" t="s">
        <v>27</v>
      </c>
      <c r="B753" s="19" t="s">
        <v>11</v>
      </c>
      <c r="C753" s="98">
        <f>C754</f>
        <v>1228</v>
      </c>
    </row>
    <row r="754" spans="1:5" s="1" customFormat="1">
      <c r="A754" s="21" t="s">
        <v>14</v>
      </c>
      <c r="B754" s="22" t="s">
        <v>12</v>
      </c>
      <c r="C754" s="20">
        <f>C756</f>
        <v>1228</v>
      </c>
    </row>
    <row r="755" spans="1:5" s="1" customFormat="1">
      <c r="A755" s="30" t="s">
        <v>17</v>
      </c>
      <c r="B755" s="40" t="s">
        <v>11</v>
      </c>
      <c r="C755" s="20">
        <f>C756</f>
        <v>1228</v>
      </c>
    </row>
    <row r="756" spans="1:5" s="1" customFormat="1">
      <c r="A756" s="32"/>
      <c r="B756" s="33" t="s">
        <v>12</v>
      </c>
      <c r="C756" s="20">
        <f>C758</f>
        <v>1228</v>
      </c>
    </row>
    <row r="757" spans="1:5" s="1" customFormat="1">
      <c r="A757" s="262" t="s">
        <v>121</v>
      </c>
      <c r="B757" s="19" t="s">
        <v>11</v>
      </c>
      <c r="C757" s="20">
        <f>C758</f>
        <v>1228</v>
      </c>
    </row>
    <row r="758" spans="1:5" s="1" customFormat="1">
      <c r="A758" s="41"/>
      <c r="B758" s="22" t="s">
        <v>12</v>
      </c>
      <c r="C758" s="20">
        <f>C760</f>
        <v>1228</v>
      </c>
    </row>
    <row r="759" spans="1:5" s="1" customFormat="1">
      <c r="A759" s="42" t="s">
        <v>22</v>
      </c>
      <c r="B759" s="19" t="s">
        <v>11</v>
      </c>
      <c r="C759" s="20">
        <f>C770+C799+C816</f>
        <v>1228</v>
      </c>
    </row>
    <row r="760" spans="1:5" s="1" customFormat="1">
      <c r="A760" s="21"/>
      <c r="B760" s="22" t="s">
        <v>12</v>
      </c>
      <c r="C760" s="20">
        <f>C771+C800+C817</f>
        <v>1228</v>
      </c>
    </row>
    <row r="761" spans="1:5">
      <c r="A761" s="323" t="s">
        <v>56</v>
      </c>
      <c r="B761" s="324"/>
      <c r="C761" s="324"/>
      <c r="D761" s="4"/>
      <c r="E761" s="91"/>
    </row>
    <row r="762" spans="1:5">
      <c r="A762" s="60" t="s">
        <v>33</v>
      </c>
      <c r="B762" s="31" t="s">
        <v>11</v>
      </c>
      <c r="C762" s="114">
        <f t="shared" ref="C762:C769" si="25">C764</f>
        <v>458</v>
      </c>
      <c r="D762" s="4"/>
    </row>
    <row r="763" spans="1:5">
      <c r="A763" s="39" t="s">
        <v>25</v>
      </c>
      <c r="B763" s="33" t="s">
        <v>12</v>
      </c>
      <c r="C763" s="114">
        <f t="shared" si="25"/>
        <v>458</v>
      </c>
      <c r="D763" s="4"/>
    </row>
    <row r="764" spans="1:5">
      <c r="A764" s="208" t="s">
        <v>205</v>
      </c>
      <c r="B764" s="19" t="s">
        <v>11</v>
      </c>
      <c r="C764" s="114">
        <f t="shared" si="25"/>
        <v>458</v>
      </c>
      <c r="D764" s="4"/>
    </row>
    <row r="765" spans="1:5">
      <c r="A765" s="43" t="s">
        <v>88</v>
      </c>
      <c r="B765" s="22" t="s">
        <v>12</v>
      </c>
      <c r="C765" s="114">
        <f t="shared" si="25"/>
        <v>458</v>
      </c>
      <c r="D765" s="4"/>
    </row>
    <row r="766" spans="1:5">
      <c r="A766" s="30" t="s">
        <v>17</v>
      </c>
      <c r="B766" s="40" t="s">
        <v>11</v>
      </c>
      <c r="C766" s="114">
        <f t="shared" si="25"/>
        <v>458</v>
      </c>
      <c r="D766" s="4"/>
    </row>
    <row r="767" spans="1:5">
      <c r="A767" s="32"/>
      <c r="B767" s="33" t="s">
        <v>12</v>
      </c>
      <c r="C767" s="114">
        <f t="shared" si="25"/>
        <v>458</v>
      </c>
      <c r="D767" s="4"/>
    </row>
    <row r="768" spans="1:5">
      <c r="A768" s="262" t="s">
        <v>121</v>
      </c>
      <c r="B768" s="40" t="s">
        <v>11</v>
      </c>
      <c r="C768" s="114">
        <f t="shared" si="25"/>
        <v>458</v>
      </c>
      <c r="D768" s="4"/>
    </row>
    <row r="769" spans="1:4">
      <c r="A769" s="21"/>
      <c r="B769" s="33" t="s">
        <v>12</v>
      </c>
      <c r="C769" s="114">
        <f t="shared" si="25"/>
        <v>458</v>
      </c>
      <c r="D769" s="4"/>
    </row>
    <row r="770" spans="1:4" s="99" customFormat="1">
      <c r="A770" s="160" t="s">
        <v>22</v>
      </c>
      <c r="B770" s="97" t="s">
        <v>11</v>
      </c>
      <c r="C770" s="165">
        <f>C772+C778+C788</f>
        <v>458</v>
      </c>
    </row>
    <row r="771" spans="1:4" s="99" customFormat="1" ht="12" customHeight="1">
      <c r="A771" s="162"/>
      <c r="B771" s="101" t="s">
        <v>12</v>
      </c>
      <c r="C771" s="165">
        <f>C773+C779+C789</f>
        <v>458</v>
      </c>
    </row>
    <row r="772" spans="1:4" s="99" customFormat="1">
      <c r="A772" s="263" t="s">
        <v>206</v>
      </c>
      <c r="B772" s="97" t="s">
        <v>11</v>
      </c>
      <c r="C772" s="98">
        <f>C774+C776</f>
        <v>143</v>
      </c>
    </row>
    <row r="773" spans="1:4" s="99" customFormat="1">
      <c r="A773" s="162"/>
      <c r="B773" s="101" t="s">
        <v>12</v>
      </c>
      <c r="C773" s="98">
        <f>C775+C777</f>
        <v>143</v>
      </c>
    </row>
    <row r="774" spans="1:4" s="104" customFormat="1" ht="15">
      <c r="A774" s="226" t="s">
        <v>207</v>
      </c>
      <c r="B774" s="103" t="s">
        <v>11</v>
      </c>
      <c r="C774" s="71">
        <v>72</v>
      </c>
    </row>
    <row r="775" spans="1:4" s="104" customFormat="1">
      <c r="A775" s="275"/>
      <c r="B775" s="106" t="s">
        <v>12</v>
      </c>
      <c r="C775" s="71">
        <v>72</v>
      </c>
    </row>
    <row r="776" spans="1:4" s="104" customFormat="1" ht="15">
      <c r="A776" s="226" t="s">
        <v>208</v>
      </c>
      <c r="B776" s="103" t="s">
        <v>11</v>
      </c>
      <c r="C776" s="71">
        <v>71</v>
      </c>
    </row>
    <row r="777" spans="1:4" s="104" customFormat="1">
      <c r="A777" s="275"/>
      <c r="B777" s="106" t="s">
        <v>12</v>
      </c>
      <c r="C777" s="71">
        <v>71</v>
      </c>
    </row>
    <row r="778" spans="1:4" s="99" customFormat="1">
      <c r="A778" s="276" t="s">
        <v>209</v>
      </c>
      <c r="B778" s="97" t="s">
        <v>11</v>
      </c>
      <c r="C778" s="98">
        <f>C780+C782+C784+C786</f>
        <v>153</v>
      </c>
    </row>
    <row r="779" spans="1:4" s="99" customFormat="1">
      <c r="A779" s="162"/>
      <c r="B779" s="101" t="s">
        <v>12</v>
      </c>
      <c r="C779" s="98">
        <f>C781+C783+C785+C787</f>
        <v>153</v>
      </c>
    </row>
    <row r="780" spans="1:4" s="104" customFormat="1" ht="19.5" customHeight="1">
      <c r="A780" s="127" t="s">
        <v>210</v>
      </c>
      <c r="B780" s="103" t="s">
        <v>11</v>
      </c>
      <c r="C780" s="71">
        <v>42</v>
      </c>
    </row>
    <row r="781" spans="1:4" s="104" customFormat="1">
      <c r="A781" s="275"/>
      <c r="B781" s="106" t="s">
        <v>12</v>
      </c>
      <c r="C781" s="71">
        <v>42</v>
      </c>
    </row>
    <row r="782" spans="1:4" s="104" customFormat="1" ht="25.5">
      <c r="A782" s="127" t="s">
        <v>211</v>
      </c>
      <c r="B782" s="103" t="s">
        <v>11</v>
      </c>
      <c r="C782" s="71">
        <v>31</v>
      </c>
    </row>
    <row r="783" spans="1:4" s="104" customFormat="1">
      <c r="A783" s="275"/>
      <c r="B783" s="106" t="s">
        <v>12</v>
      </c>
      <c r="C783" s="71">
        <v>31</v>
      </c>
    </row>
    <row r="784" spans="1:4" s="104" customFormat="1">
      <c r="A784" s="127" t="s">
        <v>212</v>
      </c>
      <c r="B784" s="103" t="s">
        <v>11</v>
      </c>
      <c r="C784" s="71">
        <v>53</v>
      </c>
    </row>
    <row r="785" spans="1:5" s="104" customFormat="1">
      <c r="A785" s="275"/>
      <c r="B785" s="106" t="s">
        <v>12</v>
      </c>
      <c r="C785" s="71">
        <v>53</v>
      </c>
    </row>
    <row r="786" spans="1:5" s="104" customFormat="1" ht="38.25">
      <c r="A786" s="127" t="s">
        <v>213</v>
      </c>
      <c r="B786" s="277" t="s">
        <v>11</v>
      </c>
      <c r="C786" s="71">
        <v>27</v>
      </c>
    </row>
    <row r="787" spans="1:5" s="104" customFormat="1" ht="14.25" customHeight="1">
      <c r="A787" s="275"/>
      <c r="B787" s="106" t="s">
        <v>12</v>
      </c>
      <c r="C787" s="71">
        <v>27</v>
      </c>
    </row>
    <row r="788" spans="1:5" s="99" customFormat="1">
      <c r="A788" s="276" t="s">
        <v>214</v>
      </c>
      <c r="B788" s="97" t="s">
        <v>11</v>
      </c>
      <c r="C788" s="98">
        <f>C790</f>
        <v>162</v>
      </c>
    </row>
    <row r="789" spans="1:5" s="99" customFormat="1">
      <c r="A789" s="162"/>
      <c r="B789" s="101" t="s">
        <v>12</v>
      </c>
      <c r="C789" s="98">
        <f>C791</f>
        <v>162</v>
      </c>
    </row>
    <row r="790" spans="1:5" s="104" customFormat="1" ht="19.5" customHeight="1">
      <c r="A790" s="109" t="s">
        <v>215</v>
      </c>
      <c r="B790" s="103" t="s">
        <v>11</v>
      </c>
      <c r="C790" s="71">
        <v>162</v>
      </c>
    </row>
    <row r="791" spans="1:5" s="104" customFormat="1">
      <c r="A791" s="275"/>
      <c r="B791" s="106" t="s">
        <v>12</v>
      </c>
      <c r="C791" s="278">
        <v>162</v>
      </c>
    </row>
    <row r="792" spans="1:5" s="1" customFormat="1">
      <c r="A792" s="327" t="s">
        <v>97</v>
      </c>
      <c r="B792" s="327"/>
      <c r="C792" s="327"/>
    </row>
    <row r="793" spans="1:5" s="1" customFormat="1">
      <c r="A793" s="37" t="s">
        <v>33</v>
      </c>
      <c r="B793" s="19" t="s">
        <v>11</v>
      </c>
      <c r="C793" s="20">
        <f t="shared" ref="C793:C802" si="26">C795</f>
        <v>620</v>
      </c>
      <c r="E793" s="28"/>
    </row>
    <row r="794" spans="1:5" s="1" customFormat="1">
      <c r="A794" s="39" t="s">
        <v>25</v>
      </c>
      <c r="B794" s="22" t="s">
        <v>12</v>
      </c>
      <c r="C794" s="20">
        <f t="shared" si="26"/>
        <v>620</v>
      </c>
      <c r="E794" s="28"/>
    </row>
    <row r="795" spans="1:5" s="1" customFormat="1">
      <c r="A795" s="18" t="s">
        <v>27</v>
      </c>
      <c r="B795" s="31" t="s">
        <v>11</v>
      </c>
      <c r="C795" s="20">
        <f t="shared" si="26"/>
        <v>620</v>
      </c>
      <c r="E795" s="28"/>
    </row>
    <row r="796" spans="1:5" s="1" customFormat="1">
      <c r="A796" s="21" t="s">
        <v>14</v>
      </c>
      <c r="B796" s="33" t="s">
        <v>12</v>
      </c>
      <c r="C796" s="20">
        <f t="shared" si="26"/>
        <v>620</v>
      </c>
    </row>
    <row r="797" spans="1:5" s="1" customFormat="1">
      <c r="A797" s="30" t="s">
        <v>17</v>
      </c>
      <c r="B797" s="40" t="s">
        <v>11</v>
      </c>
      <c r="C797" s="20">
        <f t="shared" si="26"/>
        <v>620</v>
      </c>
    </row>
    <row r="798" spans="1:5" s="1" customFormat="1">
      <c r="A798" s="32"/>
      <c r="B798" s="33" t="s">
        <v>12</v>
      </c>
      <c r="C798" s="20">
        <f t="shared" si="26"/>
        <v>620</v>
      </c>
    </row>
    <row r="799" spans="1:5" s="28" customFormat="1" ht="15" customHeight="1">
      <c r="A799" s="279" t="s">
        <v>22</v>
      </c>
      <c r="B799" s="54" t="s">
        <v>11</v>
      </c>
      <c r="C799" s="71">
        <f>C801+C805</f>
        <v>620</v>
      </c>
    </row>
    <row r="800" spans="1:5" s="28" customFormat="1" ht="15" customHeight="1">
      <c r="A800" s="280"/>
      <c r="B800" s="36" t="s">
        <v>12</v>
      </c>
      <c r="C800" s="71">
        <f>C802+C806</f>
        <v>620</v>
      </c>
    </row>
    <row r="801" spans="1:11" s="171" customFormat="1">
      <c r="A801" s="167" t="s">
        <v>216</v>
      </c>
      <c r="B801" s="168" t="s">
        <v>11</v>
      </c>
      <c r="C801" s="169">
        <f t="shared" si="26"/>
        <v>460</v>
      </c>
      <c r="D801" s="170"/>
    </row>
    <row r="802" spans="1:11" s="175" customFormat="1">
      <c r="A802" s="172"/>
      <c r="B802" s="173" t="s">
        <v>12</v>
      </c>
      <c r="C802" s="169">
        <f t="shared" si="26"/>
        <v>460</v>
      </c>
      <c r="D802" s="174"/>
    </row>
    <row r="803" spans="1:11" s="82" customFormat="1" ht="52.5" customHeight="1">
      <c r="A803" s="176" t="s">
        <v>217</v>
      </c>
      <c r="B803" s="75" t="s">
        <v>11</v>
      </c>
      <c r="C803" s="76">
        <v>460</v>
      </c>
      <c r="D803" s="133"/>
      <c r="E803" s="133"/>
      <c r="F803" s="177"/>
      <c r="G803" s="76"/>
      <c r="H803" s="76"/>
      <c r="I803" s="81"/>
      <c r="J803" s="81"/>
      <c r="K803" s="81"/>
    </row>
    <row r="804" spans="1:11" s="82" customFormat="1" ht="16.5" customHeight="1">
      <c r="A804" s="178"/>
      <c r="B804" s="79" t="s">
        <v>12</v>
      </c>
      <c r="C804" s="76">
        <v>460</v>
      </c>
      <c r="D804" s="133"/>
      <c r="E804" s="133"/>
      <c r="F804" s="177"/>
      <c r="G804" s="76"/>
      <c r="H804" s="76"/>
      <c r="I804" s="81"/>
      <c r="J804" s="81"/>
      <c r="K804" s="81"/>
    </row>
    <row r="805" spans="1:11" s="171" customFormat="1" ht="14.25">
      <c r="A805" s="229" t="s">
        <v>218</v>
      </c>
      <c r="B805" s="168" t="s">
        <v>11</v>
      </c>
      <c r="C805" s="169">
        <f t="shared" ref="C805:C806" si="27">C807</f>
        <v>160</v>
      </c>
      <c r="D805" s="170"/>
    </row>
    <row r="806" spans="1:11" s="175" customFormat="1">
      <c r="A806" s="172"/>
      <c r="B806" s="173" t="s">
        <v>12</v>
      </c>
      <c r="C806" s="169">
        <f t="shared" si="27"/>
        <v>160</v>
      </c>
      <c r="D806" s="174"/>
    </row>
    <row r="807" spans="1:11" s="104" customFormat="1" ht="15" customHeight="1">
      <c r="A807" s="109" t="s">
        <v>219</v>
      </c>
      <c r="B807" s="54" t="s">
        <v>11</v>
      </c>
      <c r="C807" s="71">
        <v>160</v>
      </c>
    </row>
    <row r="808" spans="1:11" s="104" customFormat="1" ht="15" customHeight="1">
      <c r="A808" s="280"/>
      <c r="B808" s="36" t="s">
        <v>12</v>
      </c>
      <c r="C808" s="71">
        <v>160</v>
      </c>
    </row>
    <row r="809" spans="1:11" s="1" customFormat="1">
      <c r="A809" s="327" t="s">
        <v>186</v>
      </c>
      <c r="B809" s="327"/>
      <c r="C809" s="327"/>
    </row>
    <row r="810" spans="1:11" s="1" customFormat="1">
      <c r="A810" s="37" t="s">
        <v>33</v>
      </c>
      <c r="B810" s="19" t="s">
        <v>11</v>
      </c>
      <c r="C810" s="20">
        <f t="shared" ref="C810:C819" si="28">C812</f>
        <v>150</v>
      </c>
      <c r="E810" s="28"/>
    </row>
    <row r="811" spans="1:11" s="1" customFormat="1">
      <c r="A811" s="39" t="s">
        <v>25</v>
      </c>
      <c r="B811" s="22" t="s">
        <v>12</v>
      </c>
      <c r="C811" s="20">
        <f t="shared" si="28"/>
        <v>150</v>
      </c>
      <c r="E811" s="28"/>
    </row>
    <row r="812" spans="1:11" s="1" customFormat="1">
      <c r="A812" s="18" t="s">
        <v>27</v>
      </c>
      <c r="B812" s="31" t="s">
        <v>11</v>
      </c>
      <c r="C812" s="20">
        <f t="shared" si="28"/>
        <v>150</v>
      </c>
      <c r="E812" s="28"/>
    </row>
    <row r="813" spans="1:11" s="1" customFormat="1">
      <c r="A813" s="21" t="s">
        <v>14</v>
      </c>
      <c r="B813" s="33" t="s">
        <v>12</v>
      </c>
      <c r="C813" s="20">
        <f t="shared" si="28"/>
        <v>150</v>
      </c>
    </row>
    <row r="814" spans="1:11" s="1" customFormat="1">
      <c r="A814" s="30" t="s">
        <v>17</v>
      </c>
      <c r="B814" s="40" t="s">
        <v>11</v>
      </c>
      <c r="C814" s="20">
        <f t="shared" si="28"/>
        <v>150</v>
      </c>
    </row>
    <row r="815" spans="1:11" s="1" customFormat="1">
      <c r="A815" s="32"/>
      <c r="B815" s="33" t="s">
        <v>12</v>
      </c>
      <c r="C815" s="20">
        <f t="shared" si="28"/>
        <v>150</v>
      </c>
    </row>
    <row r="816" spans="1:11" s="28" customFormat="1" ht="15" customHeight="1">
      <c r="A816" s="279" t="s">
        <v>22</v>
      </c>
      <c r="B816" s="54" t="s">
        <v>11</v>
      </c>
      <c r="C816" s="71">
        <f t="shared" si="28"/>
        <v>150</v>
      </c>
    </row>
    <row r="817" spans="1:10" s="28" customFormat="1" ht="15" customHeight="1">
      <c r="A817" s="280"/>
      <c r="B817" s="36" t="s">
        <v>12</v>
      </c>
      <c r="C817" s="71">
        <f t="shared" si="28"/>
        <v>150</v>
      </c>
    </row>
    <row r="818" spans="1:10" s="257" customFormat="1" ht="14.25">
      <c r="A818" s="256" t="s">
        <v>220</v>
      </c>
      <c r="B818" s="237" t="s">
        <v>11</v>
      </c>
      <c r="C818" s="238">
        <f t="shared" si="28"/>
        <v>150</v>
      </c>
    </row>
    <row r="819" spans="1:10" s="257" customFormat="1">
      <c r="A819" s="223"/>
      <c r="B819" s="240" t="s">
        <v>12</v>
      </c>
      <c r="C819" s="238">
        <f t="shared" si="28"/>
        <v>150</v>
      </c>
    </row>
    <row r="820" spans="1:10" s="104" customFormat="1" ht="15">
      <c r="A820" s="226" t="s">
        <v>221</v>
      </c>
      <c r="B820" s="103" t="s">
        <v>11</v>
      </c>
      <c r="C820" s="71">
        <v>150</v>
      </c>
    </row>
    <row r="821" spans="1:10" s="104" customFormat="1">
      <c r="A821" s="275"/>
      <c r="B821" s="106" t="s">
        <v>12</v>
      </c>
      <c r="C821" s="71">
        <v>150</v>
      </c>
    </row>
    <row r="822" spans="1:10">
      <c r="A822" s="328" t="s">
        <v>196</v>
      </c>
      <c r="B822" s="329"/>
      <c r="C822" s="330"/>
      <c r="D822" s="143"/>
      <c r="E822" s="143"/>
      <c r="F822" s="143"/>
      <c r="G822" s="143"/>
      <c r="H822" s="143"/>
      <c r="I822" s="143"/>
      <c r="J822" s="92"/>
    </row>
    <row r="823" spans="1:10">
      <c r="A823" s="37" t="s">
        <v>33</v>
      </c>
      <c r="B823" s="31" t="s">
        <v>11</v>
      </c>
      <c r="C823" s="20">
        <f>C825</f>
        <v>100</v>
      </c>
      <c r="D823" s="259"/>
      <c r="E823" s="260"/>
      <c r="F823" s="259"/>
      <c r="G823" s="259"/>
      <c r="H823" s="259"/>
      <c r="I823" s="259"/>
      <c r="J823" s="92"/>
    </row>
    <row r="824" spans="1:10">
      <c r="A824" s="39" t="s">
        <v>25</v>
      </c>
      <c r="B824" s="33" t="s">
        <v>12</v>
      </c>
      <c r="C824" s="20">
        <f>C826</f>
        <v>100</v>
      </c>
      <c r="D824" s="259"/>
      <c r="E824" s="260"/>
      <c r="F824" s="259"/>
      <c r="G824" s="259"/>
      <c r="H824" s="259"/>
      <c r="I824" s="259"/>
      <c r="J824" s="92"/>
    </row>
    <row r="825" spans="1:10" s="1" customFormat="1">
      <c r="A825" s="18" t="s">
        <v>13</v>
      </c>
      <c r="B825" s="19" t="s">
        <v>11</v>
      </c>
      <c r="C825" s="98">
        <f>C826</f>
        <v>100</v>
      </c>
    </row>
    <row r="826" spans="1:10" s="1" customFormat="1">
      <c r="A826" s="21" t="s">
        <v>14</v>
      </c>
      <c r="B826" s="22" t="s">
        <v>12</v>
      </c>
      <c r="C826" s="20">
        <f>C828</f>
        <v>100</v>
      </c>
    </row>
    <row r="827" spans="1:10" s="1" customFormat="1">
      <c r="A827" s="30" t="s">
        <v>17</v>
      </c>
      <c r="B827" s="40" t="s">
        <v>11</v>
      </c>
      <c r="C827" s="20">
        <f>C829</f>
        <v>100</v>
      </c>
    </row>
    <row r="828" spans="1:10" s="1" customFormat="1">
      <c r="A828" s="32"/>
      <c r="B828" s="33" t="s">
        <v>12</v>
      </c>
      <c r="C828" s="20">
        <f>C830</f>
        <v>100</v>
      </c>
    </row>
    <row r="829" spans="1:10" s="1" customFormat="1">
      <c r="A829" s="262" t="s">
        <v>121</v>
      </c>
      <c r="B829" s="19" t="s">
        <v>11</v>
      </c>
      <c r="C829" s="20">
        <f>C830</f>
        <v>100</v>
      </c>
    </row>
    <row r="830" spans="1:10" s="1" customFormat="1">
      <c r="A830" s="41"/>
      <c r="B830" s="22" t="s">
        <v>12</v>
      </c>
      <c r="C830" s="20">
        <f>C832</f>
        <v>100</v>
      </c>
    </row>
    <row r="831" spans="1:10" s="99" customFormat="1">
      <c r="A831" s="279" t="s">
        <v>22</v>
      </c>
      <c r="B831" s="97" t="s">
        <v>11</v>
      </c>
      <c r="C831" s="98">
        <f>C833</f>
        <v>100</v>
      </c>
      <c r="D831" s="264"/>
      <c r="E831" s="264"/>
      <c r="F831" s="264"/>
      <c r="G831" s="264"/>
      <c r="H831" s="264"/>
      <c r="I831" s="264"/>
      <c r="J831" s="265"/>
    </row>
    <row r="832" spans="1:10" s="99" customFormat="1">
      <c r="A832" s="100"/>
      <c r="B832" s="101" t="s">
        <v>12</v>
      </c>
      <c r="C832" s="98">
        <f>C834</f>
        <v>100</v>
      </c>
      <c r="D832" s="264"/>
      <c r="E832" s="264"/>
      <c r="F832" s="264"/>
      <c r="G832" s="264"/>
      <c r="H832" s="264"/>
      <c r="I832" s="264"/>
      <c r="J832" s="265"/>
    </row>
    <row r="833" spans="1:12" s="99" customFormat="1">
      <c r="A833" s="266" t="s">
        <v>197</v>
      </c>
      <c r="B833" s="97" t="s">
        <v>11</v>
      </c>
      <c r="C833" s="98">
        <f>C835</f>
        <v>100</v>
      </c>
      <c r="D833" s="264"/>
      <c r="E833" s="264"/>
      <c r="F833" s="264"/>
      <c r="G833" s="264"/>
      <c r="H833" s="264"/>
      <c r="I833" s="264"/>
      <c r="J833" s="265"/>
    </row>
    <row r="834" spans="1:12" s="99" customFormat="1">
      <c r="A834" s="100"/>
      <c r="B834" s="101" t="s">
        <v>12</v>
      </c>
      <c r="C834" s="98">
        <f>C836</f>
        <v>100</v>
      </c>
      <c r="D834" s="264"/>
      <c r="E834" s="264"/>
      <c r="F834" s="264"/>
      <c r="G834" s="264"/>
      <c r="H834" s="264"/>
      <c r="I834" s="264"/>
      <c r="J834" s="265"/>
    </row>
    <row r="835" spans="1:12" s="125" customFormat="1" ht="30">
      <c r="A835" s="212" t="s">
        <v>222</v>
      </c>
      <c r="B835" s="19" t="s">
        <v>11</v>
      </c>
      <c r="C835" s="61">
        <v>100</v>
      </c>
      <c r="D835" s="64"/>
      <c r="E835" s="64"/>
      <c r="F835" s="64"/>
      <c r="G835" s="64"/>
      <c r="H835" s="64"/>
      <c r="I835" s="64"/>
      <c r="J835" s="126"/>
    </row>
    <row r="836" spans="1:12" s="125" customFormat="1">
      <c r="A836" s="39"/>
      <c r="B836" s="22" t="s">
        <v>12</v>
      </c>
      <c r="C836" s="61">
        <v>100</v>
      </c>
      <c r="D836" s="64"/>
      <c r="E836" s="64"/>
      <c r="F836" s="64"/>
      <c r="G836" s="64"/>
      <c r="H836" s="64"/>
      <c r="I836" s="64"/>
      <c r="J836" s="126"/>
    </row>
    <row r="837" spans="1:12">
      <c r="A837" s="140" t="s">
        <v>101</v>
      </c>
      <c r="B837" s="141"/>
      <c r="C837" s="142"/>
      <c r="D837" s="319"/>
      <c r="E837" s="319"/>
      <c r="F837" s="320"/>
      <c r="G837" s="320"/>
      <c r="H837" s="320"/>
      <c r="I837" s="320"/>
    </row>
    <row r="838" spans="1:12" s="28" customFormat="1">
      <c r="A838" s="267" t="s">
        <v>33</v>
      </c>
      <c r="B838" s="268" t="s">
        <v>11</v>
      </c>
      <c r="C838" s="20">
        <f t="shared" ref="C838:C843" si="29">C840</f>
        <v>3722.17</v>
      </c>
      <c r="D838" s="62"/>
      <c r="E838" s="62"/>
      <c r="F838" s="62"/>
      <c r="G838" s="62"/>
      <c r="H838" s="62"/>
      <c r="I838" s="62"/>
    </row>
    <row r="839" spans="1:12" s="28" customFormat="1">
      <c r="A839" s="83" t="s">
        <v>25</v>
      </c>
      <c r="B839" s="269" t="s">
        <v>12</v>
      </c>
      <c r="C839" s="20">
        <f t="shared" si="29"/>
        <v>3722.17</v>
      </c>
      <c r="D839" s="62"/>
      <c r="E839" s="62"/>
      <c r="F839" s="62"/>
      <c r="G839" s="62"/>
      <c r="H839" s="62"/>
      <c r="I839" s="62"/>
    </row>
    <row r="840" spans="1:12" s="28" customFormat="1">
      <c r="A840" s="182" t="s">
        <v>30</v>
      </c>
      <c r="B840" s="270" t="s">
        <v>11</v>
      </c>
      <c r="C840" s="20">
        <f>C842+C846</f>
        <v>3722.17</v>
      </c>
      <c r="D840" s="62"/>
      <c r="E840" s="62"/>
      <c r="F840" s="62"/>
      <c r="G840" s="62"/>
      <c r="H840" s="62"/>
      <c r="I840" s="62"/>
    </row>
    <row r="841" spans="1:12" s="28" customFormat="1">
      <c r="A841" s="183" t="s">
        <v>88</v>
      </c>
      <c r="B841" s="157" t="s">
        <v>12</v>
      </c>
      <c r="C841" s="20">
        <f>C843+C847</f>
        <v>3722.17</v>
      </c>
    </row>
    <row r="842" spans="1:12" ht="25.5">
      <c r="A842" s="23" t="s">
        <v>16</v>
      </c>
      <c r="B842" s="19" t="s">
        <v>11</v>
      </c>
      <c r="C842" s="114">
        <f t="shared" si="29"/>
        <v>3253</v>
      </c>
      <c r="D842" s="4"/>
    </row>
    <row r="843" spans="1:12">
      <c r="A843" s="41"/>
      <c r="B843" s="22" t="s">
        <v>12</v>
      </c>
      <c r="C843" s="114">
        <f t="shared" si="29"/>
        <v>3253</v>
      </c>
      <c r="D843" s="4"/>
    </row>
    <row r="844" spans="1:12" s="104" customFormat="1" ht="102">
      <c r="A844" s="89" t="s">
        <v>223</v>
      </c>
      <c r="B844" s="103" t="s">
        <v>11</v>
      </c>
      <c r="C844" s="71">
        <v>3253</v>
      </c>
      <c r="D844" s="281"/>
      <c r="E844" s="281"/>
      <c r="F844" s="281"/>
      <c r="G844" s="281"/>
      <c r="H844" s="281"/>
      <c r="I844" s="281"/>
      <c r="J844" s="282"/>
      <c r="K844" s="282"/>
      <c r="L844" s="282"/>
    </row>
    <row r="845" spans="1:12" s="104" customFormat="1">
      <c r="A845" s="115"/>
      <c r="B845" s="106" t="s">
        <v>12</v>
      </c>
      <c r="C845" s="71">
        <v>3253</v>
      </c>
      <c r="D845" s="281"/>
      <c r="E845" s="281"/>
      <c r="F845" s="281"/>
      <c r="G845" s="281"/>
      <c r="H845" s="281"/>
      <c r="I845" s="281"/>
      <c r="J845" s="282"/>
      <c r="K845" s="282"/>
      <c r="L845" s="282"/>
    </row>
    <row r="846" spans="1:12" s="1" customFormat="1">
      <c r="A846" s="30" t="s">
        <v>17</v>
      </c>
      <c r="B846" s="40" t="s">
        <v>11</v>
      </c>
      <c r="C846" s="20">
        <f>C848</f>
        <v>469.17</v>
      </c>
    </row>
    <row r="847" spans="1:12" s="1" customFormat="1">
      <c r="A847" s="32"/>
      <c r="B847" s="33" t="s">
        <v>12</v>
      </c>
      <c r="C847" s="20">
        <f>C849</f>
        <v>469.17</v>
      </c>
    </row>
    <row r="848" spans="1:12" s="1" customFormat="1">
      <c r="A848" s="262" t="s">
        <v>121</v>
      </c>
      <c r="B848" s="19" t="s">
        <v>11</v>
      </c>
      <c r="C848" s="20">
        <f>C849</f>
        <v>469.17</v>
      </c>
    </row>
    <row r="849" spans="1:12" s="1" customFormat="1">
      <c r="A849" s="41"/>
      <c r="B849" s="22" t="s">
        <v>12</v>
      </c>
      <c r="C849" s="20">
        <f>C851</f>
        <v>469.17</v>
      </c>
    </row>
    <row r="850" spans="1:12" s="99" customFormat="1">
      <c r="A850" s="279" t="s">
        <v>22</v>
      </c>
      <c r="B850" s="97" t="s">
        <v>11</v>
      </c>
      <c r="C850" s="98">
        <f>C852+C854+C856+C858+C860+C862+C864</f>
        <v>469.17</v>
      </c>
      <c r="D850" s="264"/>
      <c r="E850" s="264"/>
      <c r="F850" s="264"/>
      <c r="G850" s="264"/>
      <c r="H850" s="264"/>
      <c r="I850" s="264"/>
      <c r="J850" s="265"/>
    </row>
    <row r="851" spans="1:12" s="99" customFormat="1">
      <c r="A851" s="100"/>
      <c r="B851" s="101" t="s">
        <v>12</v>
      </c>
      <c r="C851" s="98">
        <f>C853+C855+C857+C859+C861+C863+C865</f>
        <v>469.17</v>
      </c>
      <c r="D851" s="264"/>
      <c r="E851" s="264"/>
      <c r="F851" s="264"/>
      <c r="G851" s="264"/>
      <c r="H851" s="264"/>
      <c r="I851" s="264"/>
      <c r="J851" s="265"/>
    </row>
    <row r="852" spans="1:12" s="104" customFormat="1" ht="38.25">
      <c r="A852" s="283" t="s">
        <v>224</v>
      </c>
      <c r="B852" s="103" t="s">
        <v>11</v>
      </c>
      <c r="C852" s="71">
        <v>8</v>
      </c>
      <c r="D852" s="281"/>
      <c r="E852" s="281"/>
      <c r="F852" s="281"/>
      <c r="G852" s="281"/>
      <c r="H852" s="281"/>
      <c r="I852" s="281"/>
      <c r="J852" s="282"/>
      <c r="K852" s="282"/>
      <c r="L852" s="282"/>
    </row>
    <row r="853" spans="1:12" s="104" customFormat="1">
      <c r="A853" s="115"/>
      <c r="B853" s="106" t="s">
        <v>12</v>
      </c>
      <c r="C853" s="71">
        <v>8</v>
      </c>
      <c r="D853" s="281"/>
      <c r="E853" s="281"/>
      <c r="F853" s="281"/>
      <c r="G853" s="281"/>
      <c r="H853" s="281"/>
      <c r="I853" s="281"/>
      <c r="J853" s="282"/>
      <c r="K853" s="282"/>
      <c r="L853" s="282"/>
    </row>
    <row r="854" spans="1:12" s="104" customFormat="1" ht="60">
      <c r="A854" s="284" t="s">
        <v>225</v>
      </c>
      <c r="B854" s="103" t="s">
        <v>11</v>
      </c>
      <c r="C854" s="94">
        <v>42.25</v>
      </c>
      <c r="D854" s="281"/>
      <c r="E854" s="281"/>
      <c r="F854" s="281"/>
      <c r="G854" s="281"/>
      <c r="H854" s="281"/>
      <c r="I854" s="281"/>
      <c r="J854" s="282"/>
      <c r="K854" s="282"/>
      <c r="L854" s="282"/>
    </row>
    <row r="855" spans="1:12" s="104" customFormat="1">
      <c r="A855" s="115"/>
      <c r="B855" s="106" t="s">
        <v>12</v>
      </c>
      <c r="C855" s="94">
        <v>42.25</v>
      </c>
      <c r="D855" s="281"/>
      <c r="E855" s="281"/>
      <c r="F855" s="281"/>
      <c r="G855" s="281"/>
      <c r="H855" s="281"/>
      <c r="I855" s="281"/>
      <c r="J855" s="282"/>
      <c r="K855" s="282"/>
      <c r="L855" s="282"/>
    </row>
    <row r="856" spans="1:12" s="104" customFormat="1" ht="90">
      <c r="A856" s="284" t="s">
        <v>226</v>
      </c>
      <c r="B856" s="103" t="s">
        <v>11</v>
      </c>
      <c r="C856" s="94">
        <v>33.92</v>
      </c>
      <c r="D856" s="281"/>
      <c r="E856" s="281"/>
      <c r="F856" s="281"/>
      <c r="G856" s="281"/>
      <c r="H856" s="281"/>
      <c r="I856" s="281"/>
      <c r="J856" s="282"/>
      <c r="K856" s="282"/>
      <c r="L856" s="282"/>
    </row>
    <row r="857" spans="1:12" s="104" customFormat="1">
      <c r="A857" s="115"/>
      <c r="B857" s="106" t="s">
        <v>12</v>
      </c>
      <c r="C857" s="94">
        <v>33.92</v>
      </c>
      <c r="D857" s="281"/>
      <c r="E857" s="281"/>
      <c r="F857" s="281"/>
      <c r="G857" s="281"/>
      <c r="H857" s="281"/>
      <c r="I857" s="281"/>
      <c r="J857" s="282"/>
      <c r="K857" s="282"/>
      <c r="L857" s="282"/>
    </row>
    <row r="858" spans="1:12" s="104" customFormat="1" ht="44.25" customHeight="1">
      <c r="A858" s="284" t="s">
        <v>227</v>
      </c>
      <c r="B858" s="103" t="s">
        <v>11</v>
      </c>
      <c r="C858" s="94">
        <v>20</v>
      </c>
      <c r="D858" s="281"/>
      <c r="E858" s="281"/>
      <c r="F858" s="281"/>
      <c r="G858" s="281"/>
      <c r="H858" s="281"/>
      <c r="I858" s="281"/>
      <c r="J858" s="282"/>
      <c r="K858" s="282"/>
      <c r="L858" s="282"/>
    </row>
    <row r="859" spans="1:12" s="104" customFormat="1">
      <c r="A859" s="115"/>
      <c r="B859" s="106" t="s">
        <v>12</v>
      </c>
      <c r="C859" s="94">
        <v>20</v>
      </c>
      <c r="D859" s="281"/>
      <c r="E859" s="281"/>
      <c r="F859" s="281"/>
      <c r="G859" s="281"/>
      <c r="H859" s="281"/>
      <c r="I859" s="281"/>
      <c r="J859" s="282"/>
      <c r="K859" s="282"/>
      <c r="L859" s="282"/>
    </row>
    <row r="860" spans="1:12" s="104" customFormat="1" ht="60">
      <c r="A860" s="284" t="s">
        <v>228</v>
      </c>
      <c r="B860" s="103" t="s">
        <v>11</v>
      </c>
      <c r="C860" s="94">
        <v>35</v>
      </c>
      <c r="D860" s="281"/>
      <c r="E860" s="281"/>
      <c r="F860" s="281"/>
      <c r="G860" s="281"/>
      <c r="H860" s="281"/>
      <c r="I860" s="281"/>
      <c r="J860" s="282"/>
      <c r="K860" s="282"/>
      <c r="L860" s="282"/>
    </row>
    <row r="861" spans="1:12" s="104" customFormat="1">
      <c r="A861" s="115"/>
      <c r="B861" s="106" t="s">
        <v>12</v>
      </c>
      <c r="C861" s="94">
        <v>35</v>
      </c>
      <c r="D861" s="281"/>
      <c r="E861" s="281"/>
      <c r="F861" s="281"/>
      <c r="G861" s="281"/>
      <c r="H861" s="281"/>
      <c r="I861" s="281"/>
      <c r="J861" s="282"/>
      <c r="K861" s="282"/>
      <c r="L861" s="282"/>
    </row>
    <row r="862" spans="1:12" s="104" customFormat="1" ht="45">
      <c r="A862" s="284" t="s">
        <v>229</v>
      </c>
      <c r="B862" s="103" t="s">
        <v>11</v>
      </c>
      <c r="C862" s="94">
        <v>80</v>
      </c>
      <c r="D862" s="281"/>
      <c r="E862" s="281"/>
      <c r="F862" s="281"/>
      <c r="G862" s="281"/>
      <c r="H862" s="281"/>
      <c r="I862" s="281"/>
      <c r="J862" s="282"/>
      <c r="K862" s="282"/>
      <c r="L862" s="282"/>
    </row>
    <row r="863" spans="1:12" s="104" customFormat="1">
      <c r="A863" s="115"/>
      <c r="B863" s="106" t="s">
        <v>12</v>
      </c>
      <c r="C863" s="94">
        <v>80</v>
      </c>
      <c r="D863" s="281"/>
      <c r="E863" s="281"/>
      <c r="F863" s="281"/>
      <c r="G863" s="281"/>
      <c r="H863" s="281"/>
      <c r="I863" s="281"/>
      <c r="J863" s="282"/>
      <c r="K863" s="282"/>
      <c r="L863" s="282"/>
    </row>
    <row r="864" spans="1:12" s="104" customFormat="1" ht="90">
      <c r="A864" s="284" t="s">
        <v>230</v>
      </c>
      <c r="B864" s="103" t="s">
        <v>11</v>
      </c>
      <c r="C864" s="94">
        <v>250</v>
      </c>
      <c r="D864" s="281"/>
      <c r="E864" s="281"/>
      <c r="F864" s="281"/>
      <c r="G864" s="281"/>
      <c r="H864" s="281"/>
      <c r="I864" s="281"/>
      <c r="J864" s="282"/>
      <c r="K864" s="282"/>
      <c r="L864" s="282"/>
    </row>
    <row r="865" spans="1:13" s="104" customFormat="1">
      <c r="A865" s="115"/>
      <c r="B865" s="106" t="s">
        <v>12</v>
      </c>
      <c r="C865" s="71">
        <v>250</v>
      </c>
      <c r="D865" s="281"/>
      <c r="E865" s="281"/>
      <c r="F865" s="281"/>
      <c r="G865" s="281"/>
      <c r="H865" s="281"/>
      <c r="I865" s="281"/>
      <c r="J865" s="282"/>
      <c r="K865" s="282"/>
      <c r="L865" s="282"/>
    </row>
    <row r="866" spans="1:13" s="28" customFormat="1" ht="14.25" customHeight="1">
      <c r="A866" s="285" t="s">
        <v>231</v>
      </c>
      <c r="B866" s="286"/>
      <c r="C866" s="287"/>
      <c r="D866" s="288"/>
      <c r="E866" s="147"/>
      <c r="F866" s="288"/>
      <c r="G866" s="288"/>
      <c r="H866" s="288"/>
      <c r="I866" s="288"/>
    </row>
    <row r="867" spans="1:13" s="28" customFormat="1" ht="15.75" customHeight="1">
      <c r="A867" s="289" t="s">
        <v>33</v>
      </c>
      <c r="B867" s="290" t="s">
        <v>11</v>
      </c>
      <c r="C867" s="291">
        <f t="shared" ref="C867:C872" si="30">C869</f>
        <v>76553</v>
      </c>
      <c r="D867" s="72"/>
      <c r="E867" s="292"/>
      <c r="F867" s="72"/>
      <c r="G867" s="72"/>
      <c r="H867" s="72"/>
      <c r="I867" s="72"/>
    </row>
    <row r="868" spans="1:13" s="28" customFormat="1" ht="15.75" customHeight="1">
      <c r="A868" s="43" t="s">
        <v>87</v>
      </c>
      <c r="B868" s="36" t="s">
        <v>12</v>
      </c>
      <c r="C868" s="38">
        <f t="shared" si="30"/>
        <v>76553</v>
      </c>
      <c r="D868" s="207"/>
      <c r="E868" s="281"/>
      <c r="F868" s="207" t="e">
        <f>F870+#REF!</f>
        <v>#REF!</v>
      </c>
      <c r="G868" s="207" t="e">
        <f>G870+#REF!</f>
        <v>#REF!</v>
      </c>
      <c r="H868" s="207" t="e">
        <f>H870+#REF!</f>
        <v>#REF!</v>
      </c>
      <c r="I868" s="207" t="e">
        <f>I870+#REF!</f>
        <v>#REF!</v>
      </c>
    </row>
    <row r="869" spans="1:13" s="28" customFormat="1" ht="15" customHeight="1">
      <c r="A869" s="293" t="s">
        <v>30</v>
      </c>
      <c r="B869" s="54" t="s">
        <v>11</v>
      </c>
      <c r="C869" s="294">
        <f t="shared" si="30"/>
        <v>76553</v>
      </c>
    </row>
    <row r="870" spans="1:13" s="28" customFormat="1" ht="15" customHeight="1">
      <c r="A870" s="43" t="s">
        <v>88</v>
      </c>
      <c r="B870" s="36" t="s">
        <v>12</v>
      </c>
      <c r="C870" s="294">
        <f t="shared" si="30"/>
        <v>76553</v>
      </c>
    </row>
    <row r="871" spans="1:13" s="28" customFormat="1" ht="13.5" customHeight="1">
      <c r="A871" s="30" t="s">
        <v>17</v>
      </c>
      <c r="B871" s="54" t="s">
        <v>11</v>
      </c>
      <c r="C871" s="294">
        <f t="shared" si="30"/>
        <v>76553</v>
      </c>
    </row>
    <row r="872" spans="1:13" s="28" customFormat="1" ht="14.25" customHeight="1">
      <c r="A872" s="32"/>
      <c r="B872" s="36" t="s">
        <v>12</v>
      </c>
      <c r="C872" s="294">
        <f t="shared" si="30"/>
        <v>76553</v>
      </c>
    </row>
    <row r="873" spans="1:13" s="28" customFormat="1" ht="15" customHeight="1">
      <c r="A873" s="331" t="s">
        <v>232</v>
      </c>
      <c r="B873" s="54" t="s">
        <v>11</v>
      </c>
      <c r="C873" s="294">
        <f>C882</f>
        <v>76553</v>
      </c>
    </row>
    <row r="874" spans="1:13" s="28" customFormat="1" ht="15" customHeight="1">
      <c r="A874" s="332"/>
      <c r="B874" s="36" t="s">
        <v>12</v>
      </c>
      <c r="C874" s="294">
        <f>C883</f>
        <v>76553</v>
      </c>
    </row>
    <row r="875" spans="1:13">
      <c r="A875" s="65" t="s">
        <v>32</v>
      </c>
      <c r="B875" s="66"/>
      <c r="C875" s="67"/>
      <c r="D875" s="295"/>
      <c r="E875" s="296"/>
      <c r="F875" s="295"/>
      <c r="G875" s="295"/>
      <c r="H875" s="295"/>
      <c r="I875" s="297"/>
      <c r="J875" s="92"/>
      <c r="K875" s="92"/>
      <c r="L875" s="92"/>
      <c r="M875" s="92"/>
    </row>
    <row r="876" spans="1:13" s="28" customFormat="1" ht="15.75" customHeight="1">
      <c r="A876" s="298" t="s">
        <v>33</v>
      </c>
      <c r="B876" s="54" t="s">
        <v>11</v>
      </c>
      <c r="C876" s="294">
        <f t="shared" ref="C876:C883" si="31">C878</f>
        <v>76553</v>
      </c>
    </row>
    <row r="877" spans="1:13" s="28" customFormat="1" ht="15.75" customHeight="1">
      <c r="A877" s="299" t="s">
        <v>25</v>
      </c>
      <c r="B877" s="36" t="s">
        <v>12</v>
      </c>
      <c r="C877" s="294">
        <f t="shared" si="31"/>
        <v>76553</v>
      </c>
    </row>
    <row r="878" spans="1:13" s="28" customFormat="1" ht="15" customHeight="1">
      <c r="A878" s="300" t="s">
        <v>30</v>
      </c>
      <c r="B878" s="54" t="s">
        <v>11</v>
      </c>
      <c r="C878" s="294">
        <f t="shared" si="31"/>
        <v>76553</v>
      </c>
    </row>
    <row r="879" spans="1:13" s="28" customFormat="1" ht="15" customHeight="1">
      <c r="A879" s="301" t="s">
        <v>88</v>
      </c>
      <c r="B879" s="36" t="s">
        <v>12</v>
      </c>
      <c r="C879" s="294">
        <f t="shared" si="31"/>
        <v>76553</v>
      </c>
    </row>
    <row r="880" spans="1:13" s="28" customFormat="1" ht="13.5" customHeight="1">
      <c r="A880" s="331" t="s">
        <v>17</v>
      </c>
      <c r="B880" s="54" t="s">
        <v>11</v>
      </c>
      <c r="C880" s="294">
        <f t="shared" si="31"/>
        <v>76553</v>
      </c>
    </row>
    <row r="881" spans="1:11" s="28" customFormat="1" ht="14.25" customHeight="1">
      <c r="A881" s="332"/>
      <c r="B881" s="36" t="s">
        <v>12</v>
      </c>
      <c r="C881" s="294">
        <f t="shared" si="31"/>
        <v>76553</v>
      </c>
    </row>
    <row r="882" spans="1:11" s="28" customFormat="1" ht="15.75" customHeight="1">
      <c r="A882" s="331" t="s">
        <v>23</v>
      </c>
      <c r="B882" s="54" t="s">
        <v>11</v>
      </c>
      <c r="C882" s="291">
        <f t="shared" si="31"/>
        <v>76553</v>
      </c>
    </row>
    <row r="883" spans="1:11" s="28" customFormat="1" ht="15.75" customHeight="1">
      <c r="A883" s="332"/>
      <c r="B883" s="36" t="s">
        <v>12</v>
      </c>
      <c r="C883" s="294">
        <f t="shared" si="31"/>
        <v>76553</v>
      </c>
    </row>
    <row r="884" spans="1:11" s="104" customFormat="1" ht="13.5" customHeight="1">
      <c r="A884" s="333" t="s">
        <v>233</v>
      </c>
      <c r="B884" s="103" t="s">
        <v>11</v>
      </c>
      <c r="C884" s="302">
        <v>76553</v>
      </c>
    </row>
    <row r="885" spans="1:11" s="104" customFormat="1" ht="14.25" customHeight="1">
      <c r="A885" s="334"/>
      <c r="B885" s="106" t="s">
        <v>12</v>
      </c>
      <c r="C885" s="302">
        <v>76553</v>
      </c>
    </row>
    <row r="886" spans="1:11">
      <c r="A886" s="303" t="s">
        <v>234</v>
      </c>
      <c r="B886" s="200"/>
      <c r="C886" s="201"/>
      <c r="D886" s="202"/>
      <c r="E886" s="202"/>
      <c r="F886" s="202"/>
      <c r="G886" s="202"/>
      <c r="H886" s="202"/>
      <c r="I886" s="202"/>
      <c r="J886" s="92"/>
      <c r="K886" s="91"/>
    </row>
    <row r="887" spans="1:11">
      <c r="A887" s="203" t="s">
        <v>33</v>
      </c>
      <c r="B887" s="54" t="s">
        <v>11</v>
      </c>
      <c r="C887" s="98">
        <f>C888</f>
        <v>6909</v>
      </c>
      <c r="D887" s="202"/>
      <c r="E887" s="202"/>
      <c r="F887" s="202"/>
      <c r="G887" s="202"/>
      <c r="H887" s="202"/>
      <c r="I887" s="205"/>
    </row>
    <row r="888" spans="1:11">
      <c r="A888" s="88" t="s">
        <v>87</v>
      </c>
      <c r="B888" s="36" t="s">
        <v>12</v>
      </c>
      <c r="C888" s="20">
        <f>C890+C898</f>
        <v>6909</v>
      </c>
      <c r="D888" s="207"/>
      <c r="E888" s="207"/>
      <c r="F888" s="207"/>
      <c r="G888" s="207"/>
      <c r="H888" s="207"/>
      <c r="I888" s="207"/>
      <c r="J888" s="92"/>
      <c r="K888" s="92"/>
    </row>
    <row r="889" spans="1:11">
      <c r="A889" s="208" t="s">
        <v>30</v>
      </c>
      <c r="B889" s="209" t="s">
        <v>11</v>
      </c>
      <c r="C889" s="20">
        <f>C890</f>
        <v>45</v>
      </c>
      <c r="D889" s="207"/>
      <c r="E889" s="210"/>
      <c r="F889" s="210"/>
      <c r="G889" s="210"/>
      <c r="H889" s="210"/>
      <c r="I889" s="210"/>
      <c r="J889" s="92"/>
      <c r="K889" s="92"/>
    </row>
    <row r="890" spans="1:11">
      <c r="A890" s="88" t="s">
        <v>88</v>
      </c>
      <c r="B890" s="211" t="s">
        <v>12</v>
      </c>
      <c r="C890" s="20">
        <f>C892</f>
        <v>45</v>
      </c>
      <c r="D890" s="207"/>
      <c r="E890" s="210"/>
      <c r="F890" s="210"/>
      <c r="G890" s="210"/>
      <c r="H890" s="210"/>
      <c r="I890" s="210"/>
      <c r="J890" s="92"/>
      <c r="K890" s="92"/>
    </row>
    <row r="891" spans="1:11">
      <c r="A891" s="30" t="s">
        <v>17</v>
      </c>
      <c r="B891" s="40" t="s">
        <v>11</v>
      </c>
      <c r="C891" s="20">
        <f>C893+C895</f>
        <v>45</v>
      </c>
      <c r="D891" s="207"/>
      <c r="E891" s="210"/>
      <c r="F891" s="210"/>
      <c r="G891" s="210"/>
      <c r="H891" s="210"/>
      <c r="I891" s="210"/>
      <c r="J891" s="92"/>
      <c r="K891" s="92"/>
    </row>
    <row r="892" spans="1:11">
      <c r="A892" s="32"/>
      <c r="B892" s="33" t="s">
        <v>12</v>
      </c>
      <c r="C892" s="20">
        <f>C894+C896</f>
        <v>45</v>
      </c>
      <c r="D892" s="207"/>
      <c r="E892" s="210"/>
      <c r="F892" s="210"/>
      <c r="G892" s="210"/>
      <c r="H892" s="210"/>
      <c r="I892" s="210"/>
      <c r="J892" s="92"/>
      <c r="K892" s="92"/>
    </row>
    <row r="893" spans="1:11">
      <c r="A893" s="30" t="s">
        <v>235</v>
      </c>
      <c r="B893" s="49" t="s">
        <v>11</v>
      </c>
      <c r="C893" s="20">
        <f>C929+C991</f>
        <v>45</v>
      </c>
      <c r="D893" s="207"/>
      <c r="E893" s="210"/>
      <c r="F893" s="210"/>
      <c r="G893" s="210"/>
      <c r="H893" s="210"/>
      <c r="I893" s="210"/>
      <c r="J893" s="92"/>
      <c r="K893" s="92"/>
    </row>
    <row r="894" spans="1:11">
      <c r="A894" s="32"/>
      <c r="B894" s="36" t="s">
        <v>12</v>
      </c>
      <c r="C894" s="20">
        <f>C930+C992</f>
        <v>45</v>
      </c>
      <c r="D894" s="207"/>
      <c r="E894" s="210"/>
      <c r="F894" s="210"/>
      <c r="G894" s="210"/>
      <c r="H894" s="210"/>
      <c r="I894" s="210"/>
      <c r="J894" s="92"/>
      <c r="K894" s="92"/>
    </row>
    <row r="895" spans="1:11">
      <c r="A895" s="304" t="s">
        <v>23</v>
      </c>
      <c r="B895" s="49" t="s">
        <v>11</v>
      </c>
      <c r="C895" s="20">
        <v>0</v>
      </c>
      <c r="D895" s="207"/>
      <c r="E895" s="207"/>
      <c r="F895" s="207"/>
      <c r="G895" s="207"/>
      <c r="H895" s="207"/>
      <c r="I895" s="207"/>
      <c r="J895" s="92"/>
      <c r="K895" s="92"/>
    </row>
    <row r="896" spans="1:11">
      <c r="A896" s="32"/>
      <c r="B896" s="36" t="s">
        <v>12</v>
      </c>
      <c r="C896" s="20">
        <v>0</v>
      </c>
      <c r="D896" s="207"/>
      <c r="E896" s="207"/>
      <c r="F896" s="207"/>
      <c r="G896" s="207"/>
      <c r="H896" s="207"/>
      <c r="I896" s="207"/>
      <c r="J896" s="92"/>
      <c r="K896" s="92"/>
    </row>
    <row r="897" spans="1:14">
      <c r="A897" s="63" t="s">
        <v>27</v>
      </c>
      <c r="B897" s="49" t="s">
        <v>11</v>
      </c>
      <c r="C897" s="20">
        <f>C898</f>
        <v>6864</v>
      </c>
      <c r="D897" s="207"/>
      <c r="E897" s="207"/>
      <c r="F897" s="207"/>
      <c r="G897" s="207"/>
      <c r="H897" s="207"/>
      <c r="I897" s="207"/>
      <c r="J897" s="92"/>
      <c r="K897" s="92"/>
    </row>
    <row r="898" spans="1:14">
      <c r="A898" s="21" t="s">
        <v>14</v>
      </c>
      <c r="B898" s="36" t="s">
        <v>12</v>
      </c>
      <c r="C898" s="20">
        <f>C900</f>
        <v>6864</v>
      </c>
      <c r="D898" s="207"/>
      <c r="E898" s="207"/>
      <c r="F898" s="207"/>
      <c r="G898" s="207"/>
      <c r="H898" s="207"/>
      <c r="I898" s="207"/>
      <c r="J898" s="92"/>
      <c r="K898" s="92"/>
    </row>
    <row r="899" spans="1:14">
      <c r="A899" s="30" t="s">
        <v>17</v>
      </c>
      <c r="B899" s="40" t="s">
        <v>11</v>
      </c>
      <c r="C899" s="20">
        <f>C901+C903</f>
        <v>6864</v>
      </c>
      <c r="D899" s="207"/>
      <c r="E899" s="207"/>
      <c r="F899" s="207"/>
      <c r="G899" s="207"/>
      <c r="H899" s="207"/>
      <c r="I899" s="207"/>
      <c r="J899" s="92"/>
      <c r="K899" s="92"/>
    </row>
    <row r="900" spans="1:14">
      <c r="A900" s="32"/>
      <c r="B900" s="33" t="s">
        <v>12</v>
      </c>
      <c r="C900" s="20">
        <f>C902+C904</f>
        <v>6864</v>
      </c>
      <c r="D900" s="207"/>
      <c r="E900" s="207"/>
      <c r="F900" s="207"/>
      <c r="G900" s="207"/>
      <c r="H900" s="207"/>
      <c r="I900" s="207"/>
      <c r="J900" s="92"/>
      <c r="K900" s="92"/>
    </row>
    <row r="901" spans="1:14" s="216" customFormat="1">
      <c r="A901" s="30" t="s">
        <v>235</v>
      </c>
      <c r="B901" s="49" t="s">
        <v>11</v>
      </c>
      <c r="C901" s="94">
        <f>C914+C944+C1003</f>
        <v>2521</v>
      </c>
    </row>
    <row r="902" spans="1:14" s="216" customFormat="1">
      <c r="A902" s="305"/>
      <c r="B902" s="36" t="s">
        <v>12</v>
      </c>
      <c r="C902" s="94">
        <f>C915+C945+C1004</f>
        <v>2521</v>
      </c>
    </row>
    <row r="903" spans="1:14">
      <c r="A903" s="304" t="s">
        <v>23</v>
      </c>
      <c r="B903" s="49" t="s">
        <v>11</v>
      </c>
      <c r="C903" s="20">
        <f>C964</f>
        <v>4343</v>
      </c>
      <c r="D903" s="207"/>
      <c r="E903" s="207"/>
      <c r="F903" s="207"/>
      <c r="G903" s="207"/>
      <c r="H903" s="207"/>
      <c r="I903" s="207"/>
      <c r="J903" s="92"/>
      <c r="K903" s="92"/>
    </row>
    <row r="904" spans="1:14">
      <c r="A904" s="32"/>
      <c r="B904" s="36" t="s">
        <v>12</v>
      </c>
      <c r="C904" s="20">
        <f>C965</f>
        <v>4343</v>
      </c>
      <c r="D904" s="207"/>
      <c r="E904" s="207"/>
      <c r="F904" s="207"/>
      <c r="G904" s="207"/>
      <c r="H904" s="207"/>
      <c r="I904" s="207"/>
      <c r="J904" s="92"/>
      <c r="K904" s="92"/>
    </row>
    <row r="905" spans="1:14">
      <c r="A905" s="323" t="s">
        <v>127</v>
      </c>
      <c r="B905" s="324"/>
      <c r="C905" s="335"/>
      <c r="D905" s="4"/>
      <c r="E905" s="91"/>
    </row>
    <row r="906" spans="1:14" s="216" customFormat="1">
      <c r="A906" s="214" t="s">
        <v>33</v>
      </c>
      <c r="B906" s="215" t="s">
        <v>11</v>
      </c>
      <c r="C906" s="165">
        <f t="shared" ref="C906:C915" si="32">C908</f>
        <v>115</v>
      </c>
      <c r="E906" s="99"/>
    </row>
    <row r="907" spans="1:14" s="216" customFormat="1">
      <c r="A907" s="217" t="s">
        <v>25</v>
      </c>
      <c r="B907" s="218" t="s">
        <v>12</v>
      </c>
      <c r="C907" s="165">
        <f t="shared" si="32"/>
        <v>115</v>
      </c>
      <c r="E907" s="99"/>
      <c r="N907" s="99"/>
    </row>
    <row r="908" spans="1:14">
      <c r="A908" s="18" t="s">
        <v>27</v>
      </c>
      <c r="B908" s="19" t="s">
        <v>11</v>
      </c>
      <c r="C908" s="114">
        <f t="shared" si="32"/>
        <v>115</v>
      </c>
      <c r="D908" s="4"/>
    </row>
    <row r="909" spans="1:14">
      <c r="A909" s="21" t="s">
        <v>14</v>
      </c>
      <c r="B909" s="22" t="s">
        <v>12</v>
      </c>
      <c r="C909" s="114">
        <f t="shared" si="32"/>
        <v>115</v>
      </c>
      <c r="D909" s="4"/>
    </row>
    <row r="910" spans="1:14">
      <c r="A910" s="30" t="s">
        <v>17</v>
      </c>
      <c r="B910" s="40" t="s">
        <v>11</v>
      </c>
      <c r="C910" s="20">
        <f t="shared" si="32"/>
        <v>115</v>
      </c>
      <c r="D910" s="207"/>
      <c r="E910" s="210"/>
      <c r="F910" s="210"/>
      <c r="G910" s="210"/>
      <c r="H910" s="210"/>
      <c r="I910" s="210"/>
      <c r="J910" s="92"/>
      <c r="K910" s="92"/>
    </row>
    <row r="911" spans="1:14">
      <c r="A911" s="32"/>
      <c r="B911" s="33" t="s">
        <v>12</v>
      </c>
      <c r="C911" s="20">
        <f t="shared" si="32"/>
        <v>115</v>
      </c>
      <c r="D911" s="207"/>
      <c r="E911" s="210"/>
      <c r="F911" s="210"/>
      <c r="G911" s="210"/>
      <c r="H911" s="210"/>
      <c r="I911" s="210"/>
      <c r="J911" s="92"/>
      <c r="K911" s="92"/>
    </row>
    <row r="912" spans="1:14">
      <c r="A912" s="198" t="s">
        <v>121</v>
      </c>
      <c r="B912" s="19" t="s">
        <v>11</v>
      </c>
      <c r="C912" s="98">
        <f t="shared" si="32"/>
        <v>115</v>
      </c>
    </row>
    <row r="913" spans="1:11">
      <c r="A913" s="21"/>
      <c r="B913" s="22" t="s">
        <v>12</v>
      </c>
      <c r="C913" s="98">
        <f t="shared" si="32"/>
        <v>115</v>
      </c>
    </row>
    <row r="914" spans="1:11" s="91" customFormat="1">
      <c r="A914" s="30" t="s">
        <v>235</v>
      </c>
      <c r="B914" s="49" t="s">
        <v>11</v>
      </c>
      <c r="C914" s="71">
        <f t="shared" si="32"/>
        <v>115</v>
      </c>
      <c r="D914" s="207"/>
      <c r="E914" s="210"/>
      <c r="F914" s="210"/>
      <c r="G914" s="210"/>
      <c r="H914" s="210"/>
      <c r="I914" s="210"/>
      <c r="J914" s="306"/>
      <c r="K914" s="306"/>
    </row>
    <row r="915" spans="1:11" s="91" customFormat="1">
      <c r="A915" s="32"/>
      <c r="B915" s="36" t="s">
        <v>12</v>
      </c>
      <c r="C915" s="71">
        <f t="shared" si="32"/>
        <v>115</v>
      </c>
      <c r="D915" s="207"/>
      <c r="E915" s="210"/>
      <c r="F915" s="210"/>
      <c r="G915" s="210"/>
      <c r="H915" s="210"/>
      <c r="I915" s="210"/>
      <c r="J915" s="306"/>
      <c r="K915" s="306"/>
    </row>
    <row r="916" spans="1:11" s="82" customFormat="1" ht="28.5">
      <c r="A916" s="272" t="s">
        <v>128</v>
      </c>
      <c r="B916" s="75" t="s">
        <v>11</v>
      </c>
      <c r="C916" s="61">
        <f>C918</f>
        <v>115</v>
      </c>
    </row>
    <row r="917" spans="1:11" s="82" customFormat="1">
      <c r="A917" s="83"/>
      <c r="B917" s="79" t="s">
        <v>12</v>
      </c>
      <c r="C917" s="61">
        <f>C919</f>
        <v>115</v>
      </c>
    </row>
    <row r="918" spans="1:11" s="82" customFormat="1" ht="30">
      <c r="A918" s="226" t="s">
        <v>236</v>
      </c>
      <c r="B918" s="75" t="s">
        <v>11</v>
      </c>
      <c r="C918" s="61">
        <v>115</v>
      </c>
    </row>
    <row r="919" spans="1:11" s="82" customFormat="1">
      <c r="A919" s="83"/>
      <c r="B919" s="79" t="s">
        <v>12</v>
      </c>
      <c r="C919" s="61">
        <v>115</v>
      </c>
    </row>
    <row r="920" spans="1:11" s="1" customFormat="1">
      <c r="A920" s="307" t="s">
        <v>237</v>
      </c>
      <c r="B920" s="307"/>
      <c r="C920" s="308"/>
      <c r="D920" s="68"/>
      <c r="E920" s="69"/>
      <c r="F920" s="68"/>
      <c r="G920" s="68"/>
      <c r="H920" s="68"/>
      <c r="I920" s="68"/>
    </row>
    <row r="921" spans="1:11" s="1" customFormat="1">
      <c r="A921" s="152" t="s">
        <v>33</v>
      </c>
      <c r="B921" s="54" t="s">
        <v>11</v>
      </c>
      <c r="C921" s="71">
        <f t="shared" ref="C921:C930" si="33">C923</f>
        <v>30</v>
      </c>
      <c r="D921" s="72"/>
      <c r="E921" s="72"/>
      <c r="F921" s="72"/>
      <c r="G921" s="72"/>
      <c r="H921" s="72"/>
      <c r="I921" s="72"/>
    </row>
    <row r="922" spans="1:11" s="1" customFormat="1">
      <c r="A922" s="39" t="s">
        <v>34</v>
      </c>
      <c r="B922" s="22" t="s">
        <v>12</v>
      </c>
      <c r="C922" s="71">
        <f t="shared" si="33"/>
        <v>30</v>
      </c>
      <c r="D922" s="62"/>
      <c r="E922" s="62"/>
      <c r="F922" s="62"/>
      <c r="G922" s="62"/>
      <c r="H922" s="62"/>
      <c r="I922" s="62"/>
    </row>
    <row r="923" spans="1:11" s="1" customFormat="1">
      <c r="A923" s="73" t="s">
        <v>35</v>
      </c>
      <c r="B923" s="19" t="s">
        <v>11</v>
      </c>
      <c r="C923" s="61">
        <f t="shared" si="33"/>
        <v>30</v>
      </c>
      <c r="D923" s="62"/>
      <c r="E923" s="62"/>
      <c r="F923" s="62"/>
      <c r="G923" s="62"/>
      <c r="H923" s="62"/>
      <c r="I923" s="62"/>
    </row>
    <row r="924" spans="1:11" s="1" customFormat="1">
      <c r="A924" s="39" t="s">
        <v>36</v>
      </c>
      <c r="B924" s="22" t="s">
        <v>12</v>
      </c>
      <c r="C924" s="61">
        <f t="shared" si="33"/>
        <v>30</v>
      </c>
      <c r="D924" s="62"/>
      <c r="E924" s="62"/>
      <c r="F924" s="62"/>
      <c r="G924" s="62"/>
      <c r="H924" s="62"/>
      <c r="I924" s="62"/>
    </row>
    <row r="925" spans="1:11">
      <c r="A925" s="30" t="s">
        <v>17</v>
      </c>
      <c r="B925" s="40" t="s">
        <v>11</v>
      </c>
      <c r="C925" s="20">
        <f t="shared" si="33"/>
        <v>30</v>
      </c>
      <c r="D925" s="207"/>
      <c r="E925" s="210"/>
      <c r="F925" s="210"/>
      <c r="G925" s="210"/>
      <c r="H925" s="210"/>
      <c r="I925" s="210"/>
      <c r="J925" s="92"/>
      <c r="K925" s="92"/>
    </row>
    <row r="926" spans="1:11">
      <c r="A926" s="32"/>
      <c r="B926" s="33" t="s">
        <v>12</v>
      </c>
      <c r="C926" s="20">
        <f t="shared" si="33"/>
        <v>30</v>
      </c>
      <c r="D926" s="207"/>
      <c r="E926" s="210"/>
      <c r="F926" s="210"/>
      <c r="G926" s="210"/>
      <c r="H926" s="210"/>
      <c r="I926" s="210"/>
      <c r="J926" s="92"/>
      <c r="K926" s="92"/>
    </row>
    <row r="927" spans="1:11">
      <c r="A927" s="198" t="s">
        <v>121</v>
      </c>
      <c r="B927" s="19" t="s">
        <v>11</v>
      </c>
      <c r="C927" s="98">
        <f t="shared" si="33"/>
        <v>30</v>
      </c>
    </row>
    <row r="928" spans="1:11">
      <c r="A928" s="21"/>
      <c r="B928" s="22" t="s">
        <v>12</v>
      </c>
      <c r="C928" s="98">
        <f t="shared" si="33"/>
        <v>30</v>
      </c>
    </row>
    <row r="929" spans="1:11" s="91" customFormat="1">
      <c r="A929" s="30" t="s">
        <v>235</v>
      </c>
      <c r="B929" s="49" t="s">
        <v>11</v>
      </c>
      <c r="C929" s="71">
        <f t="shared" si="33"/>
        <v>30</v>
      </c>
      <c r="D929" s="207"/>
      <c r="E929" s="210"/>
      <c r="F929" s="210"/>
      <c r="G929" s="210"/>
      <c r="H929" s="210"/>
      <c r="I929" s="210"/>
      <c r="J929" s="306"/>
      <c r="K929" s="306"/>
    </row>
    <row r="930" spans="1:11" s="91" customFormat="1">
      <c r="A930" s="32"/>
      <c r="B930" s="36" t="s">
        <v>12</v>
      </c>
      <c r="C930" s="71">
        <f t="shared" si="33"/>
        <v>30</v>
      </c>
      <c r="D930" s="207"/>
      <c r="E930" s="210"/>
      <c r="F930" s="210"/>
      <c r="G930" s="210"/>
      <c r="H930" s="210"/>
      <c r="I930" s="210"/>
      <c r="J930" s="306"/>
      <c r="K930" s="306"/>
    </row>
    <row r="931" spans="1:11" ht="14.25">
      <c r="A931" s="224" t="s">
        <v>238</v>
      </c>
      <c r="B931" s="40" t="s">
        <v>11</v>
      </c>
      <c r="C931" s="20">
        <f>C933</f>
        <v>30</v>
      </c>
    </row>
    <row r="932" spans="1:11">
      <c r="A932" s="43"/>
      <c r="B932" s="33" t="s">
        <v>12</v>
      </c>
      <c r="C932" s="20">
        <f>C934</f>
        <v>30</v>
      </c>
    </row>
    <row r="933" spans="1:11" s="91" customFormat="1" ht="15.75">
      <c r="A933" s="225" t="s">
        <v>239</v>
      </c>
      <c r="B933" s="49" t="s">
        <v>11</v>
      </c>
      <c r="C933" s="71">
        <v>30</v>
      </c>
      <c r="D933" s="87"/>
    </row>
    <row r="934" spans="1:11" s="91" customFormat="1">
      <c r="A934" s="88"/>
      <c r="B934" s="36" t="s">
        <v>12</v>
      </c>
      <c r="C934" s="71">
        <v>30</v>
      </c>
      <c r="D934" s="87"/>
    </row>
    <row r="935" spans="1:11">
      <c r="A935" s="336" t="s">
        <v>56</v>
      </c>
      <c r="B935" s="337"/>
      <c r="C935" s="338"/>
      <c r="D935" s="4"/>
      <c r="E935" s="91"/>
    </row>
    <row r="936" spans="1:11">
      <c r="A936" s="206" t="s">
        <v>33</v>
      </c>
      <c r="B936" s="54" t="s">
        <v>11</v>
      </c>
      <c r="C936" s="165">
        <f t="shared" ref="C936:C947" si="34">C938</f>
        <v>6199</v>
      </c>
      <c r="D936" s="4"/>
      <c r="E936" s="28"/>
    </row>
    <row r="937" spans="1:11">
      <c r="A937" s="88" t="s">
        <v>25</v>
      </c>
      <c r="B937" s="36" t="s">
        <v>12</v>
      </c>
      <c r="C937" s="94">
        <f t="shared" si="34"/>
        <v>6199</v>
      </c>
      <c r="D937" s="4"/>
      <c r="E937" s="28"/>
    </row>
    <row r="938" spans="1:11">
      <c r="A938" s="63" t="s">
        <v>27</v>
      </c>
      <c r="B938" s="54" t="s">
        <v>11</v>
      </c>
      <c r="C938" s="94">
        <f t="shared" si="34"/>
        <v>6199</v>
      </c>
      <c r="D938" s="4"/>
    </row>
    <row r="939" spans="1:11">
      <c r="A939" s="21" t="s">
        <v>14</v>
      </c>
      <c r="B939" s="36" t="s">
        <v>12</v>
      </c>
      <c r="C939" s="94">
        <f t="shared" si="34"/>
        <v>6199</v>
      </c>
      <c r="D939" s="4"/>
    </row>
    <row r="940" spans="1:11">
      <c r="A940" s="30" t="s">
        <v>17</v>
      </c>
      <c r="B940" s="40" t="s">
        <v>11</v>
      </c>
      <c r="C940" s="94">
        <f t="shared" si="34"/>
        <v>6199</v>
      </c>
      <c r="D940" s="4"/>
    </row>
    <row r="941" spans="1:11">
      <c r="A941" s="32"/>
      <c r="B941" s="33" t="s">
        <v>12</v>
      </c>
      <c r="C941" s="94">
        <f t="shared" si="34"/>
        <v>6199</v>
      </c>
      <c r="D941" s="4"/>
    </row>
    <row r="942" spans="1:11">
      <c r="A942" s="30" t="s">
        <v>121</v>
      </c>
      <c r="B942" s="40" t="s">
        <v>11</v>
      </c>
      <c r="C942" s="94">
        <f>C944+C964</f>
        <v>6199</v>
      </c>
      <c r="D942" s="4"/>
    </row>
    <row r="943" spans="1:11">
      <c r="A943" s="32"/>
      <c r="B943" s="33" t="s">
        <v>12</v>
      </c>
      <c r="C943" s="94">
        <f>C945+C965</f>
        <v>6199</v>
      </c>
      <c r="D943" s="4"/>
    </row>
    <row r="944" spans="1:11" s="216" customFormat="1">
      <c r="A944" s="293" t="s">
        <v>235</v>
      </c>
      <c r="B944" s="248" t="s">
        <v>11</v>
      </c>
      <c r="C944" s="165">
        <f>C946+C950+C954+C960</f>
        <v>1856</v>
      </c>
    </row>
    <row r="945" spans="1:3" s="216" customFormat="1">
      <c r="A945" s="305"/>
      <c r="B945" s="218" t="s">
        <v>12</v>
      </c>
      <c r="C945" s="165">
        <f>C947+C951+C955+C961</f>
        <v>1856</v>
      </c>
    </row>
    <row r="946" spans="1:3" s="99" customFormat="1">
      <c r="A946" s="96" t="s">
        <v>176</v>
      </c>
      <c r="B946" s="97" t="s">
        <v>11</v>
      </c>
      <c r="C946" s="98">
        <f t="shared" si="34"/>
        <v>574</v>
      </c>
    </row>
    <row r="947" spans="1:3" s="99" customFormat="1">
      <c r="A947" s="100"/>
      <c r="B947" s="101" t="s">
        <v>12</v>
      </c>
      <c r="C947" s="98">
        <f t="shared" si="34"/>
        <v>574</v>
      </c>
    </row>
    <row r="948" spans="1:3" s="82" customFormat="1" ht="25.5">
      <c r="A948" s="309" t="s">
        <v>240</v>
      </c>
      <c r="B948" s="75" t="s">
        <v>11</v>
      </c>
      <c r="C948" s="61">
        <v>574</v>
      </c>
    </row>
    <row r="949" spans="1:3" s="82" customFormat="1">
      <c r="A949" s="83"/>
      <c r="B949" s="79" t="s">
        <v>12</v>
      </c>
      <c r="C949" s="61">
        <v>574</v>
      </c>
    </row>
    <row r="950" spans="1:3" s="99" customFormat="1" ht="14.25">
      <c r="A950" s="229" t="s">
        <v>241</v>
      </c>
      <c r="B950" s="97" t="s">
        <v>11</v>
      </c>
      <c r="C950" s="98">
        <f>C952</f>
        <v>498</v>
      </c>
    </row>
    <row r="951" spans="1:3" s="99" customFormat="1">
      <c r="A951" s="100"/>
      <c r="B951" s="101" t="s">
        <v>12</v>
      </c>
      <c r="C951" s="98">
        <f>C953</f>
        <v>498</v>
      </c>
    </row>
    <row r="952" spans="1:3" s="82" customFormat="1" ht="15">
      <c r="A952" s="310" t="s">
        <v>242</v>
      </c>
      <c r="B952" s="75" t="s">
        <v>11</v>
      </c>
      <c r="C952" s="61">
        <v>498</v>
      </c>
    </row>
    <row r="953" spans="1:3" s="82" customFormat="1">
      <c r="A953" s="83"/>
      <c r="B953" s="79" t="s">
        <v>12</v>
      </c>
      <c r="C953" s="61">
        <v>498</v>
      </c>
    </row>
    <row r="954" spans="1:3" s="99" customFormat="1">
      <c r="A954" s="96" t="s">
        <v>243</v>
      </c>
      <c r="B954" s="103" t="s">
        <v>11</v>
      </c>
      <c r="C954" s="98">
        <f>C956+C958</f>
        <v>485</v>
      </c>
    </row>
    <row r="955" spans="1:3" s="99" customFormat="1">
      <c r="A955" s="100"/>
      <c r="B955" s="106" t="s">
        <v>12</v>
      </c>
      <c r="C955" s="98">
        <f>C957+C959</f>
        <v>485</v>
      </c>
    </row>
    <row r="956" spans="1:3" s="82" customFormat="1" ht="15">
      <c r="A956" s="109" t="s">
        <v>244</v>
      </c>
      <c r="B956" s="75" t="s">
        <v>11</v>
      </c>
      <c r="C956" s="61">
        <v>169</v>
      </c>
    </row>
    <row r="957" spans="1:3" s="82" customFormat="1">
      <c r="A957" s="83"/>
      <c r="B957" s="79" t="s">
        <v>12</v>
      </c>
      <c r="C957" s="61">
        <v>169</v>
      </c>
    </row>
    <row r="958" spans="1:3" s="82" customFormat="1" ht="15">
      <c r="A958" s="109" t="s">
        <v>245</v>
      </c>
      <c r="B958" s="75" t="s">
        <v>11</v>
      </c>
      <c r="C958" s="76">
        <v>316</v>
      </c>
    </row>
    <row r="959" spans="1:3" s="82" customFormat="1">
      <c r="A959" s="83"/>
      <c r="B959" s="79" t="s">
        <v>12</v>
      </c>
      <c r="C959" s="76">
        <v>316</v>
      </c>
    </row>
    <row r="960" spans="1:3" s="99" customFormat="1">
      <c r="A960" s="263" t="s">
        <v>246</v>
      </c>
      <c r="B960" s="97" t="s">
        <v>11</v>
      </c>
      <c r="C960" s="98">
        <f>C962</f>
        <v>299</v>
      </c>
    </row>
    <row r="961" spans="1:11" s="99" customFormat="1">
      <c r="A961" s="162"/>
      <c r="B961" s="101" t="s">
        <v>12</v>
      </c>
      <c r="C961" s="98">
        <f>C963</f>
        <v>299</v>
      </c>
    </row>
    <row r="962" spans="1:11" s="104" customFormat="1" ht="30">
      <c r="A962" s="226" t="s">
        <v>247</v>
      </c>
      <c r="B962" s="103" t="s">
        <v>11</v>
      </c>
      <c r="C962" s="94">
        <v>299</v>
      </c>
    </row>
    <row r="963" spans="1:11" s="104" customFormat="1">
      <c r="A963" s="275"/>
      <c r="B963" s="106" t="s">
        <v>12</v>
      </c>
      <c r="C963" s="94">
        <v>299</v>
      </c>
    </row>
    <row r="964" spans="1:11" ht="16.5" customHeight="1">
      <c r="A964" s="63" t="s">
        <v>23</v>
      </c>
      <c r="B964" s="49" t="s">
        <v>11</v>
      </c>
      <c r="C964" s="20">
        <f>C966+C972+C976</f>
        <v>4343</v>
      </c>
      <c r="D964" s="207"/>
      <c r="E964" s="207"/>
      <c r="F964" s="207"/>
      <c r="G964" s="207"/>
      <c r="H964" s="207"/>
      <c r="I964" s="207"/>
      <c r="J964" s="92"/>
      <c r="K964" s="92"/>
    </row>
    <row r="965" spans="1:11" ht="15" customHeight="1">
      <c r="A965" s="32"/>
      <c r="B965" s="36" t="s">
        <v>12</v>
      </c>
      <c r="C965" s="20">
        <f>C967+C973+C977</f>
        <v>4343</v>
      </c>
      <c r="D965" s="207"/>
      <c r="E965" s="207"/>
      <c r="F965" s="207"/>
      <c r="G965" s="207"/>
      <c r="H965" s="207"/>
      <c r="I965" s="207"/>
      <c r="J965" s="92"/>
      <c r="K965" s="92"/>
    </row>
    <row r="966" spans="1:11" s="99" customFormat="1">
      <c r="A966" s="96" t="s">
        <v>248</v>
      </c>
      <c r="B966" s="97" t="s">
        <v>11</v>
      </c>
      <c r="C966" s="98">
        <f>C968+C970</f>
        <v>250</v>
      </c>
    </row>
    <row r="967" spans="1:11" s="99" customFormat="1">
      <c r="A967" s="100"/>
      <c r="B967" s="101" t="s">
        <v>12</v>
      </c>
      <c r="C967" s="98">
        <f>C969+C971</f>
        <v>250</v>
      </c>
    </row>
    <row r="968" spans="1:11" s="82" customFormat="1" ht="15">
      <c r="A968" s="109" t="s">
        <v>249</v>
      </c>
      <c r="B968" s="75" t="s">
        <v>11</v>
      </c>
      <c r="C968" s="61">
        <v>100</v>
      </c>
    </row>
    <row r="969" spans="1:11" s="82" customFormat="1">
      <c r="A969" s="83"/>
      <c r="B969" s="79" t="s">
        <v>12</v>
      </c>
      <c r="C969" s="61">
        <v>100</v>
      </c>
    </row>
    <row r="970" spans="1:11" s="82" customFormat="1" ht="30">
      <c r="A970" s="109" t="s">
        <v>250</v>
      </c>
      <c r="B970" s="75" t="s">
        <v>11</v>
      </c>
      <c r="C970" s="61">
        <v>150</v>
      </c>
    </row>
    <row r="971" spans="1:11" s="82" customFormat="1">
      <c r="A971" s="83"/>
      <c r="B971" s="79" t="s">
        <v>12</v>
      </c>
      <c r="C971" s="61">
        <v>150</v>
      </c>
    </row>
    <row r="972" spans="1:11" s="99" customFormat="1" ht="25.5">
      <c r="A972" s="311" t="s">
        <v>251</v>
      </c>
      <c r="B972" s="97" t="s">
        <v>11</v>
      </c>
      <c r="C972" s="98">
        <f>C974</f>
        <v>36</v>
      </c>
    </row>
    <row r="973" spans="1:11" s="99" customFormat="1">
      <c r="A973" s="100"/>
      <c r="B973" s="101" t="s">
        <v>12</v>
      </c>
      <c r="C973" s="98">
        <f>C975</f>
        <v>36</v>
      </c>
    </row>
    <row r="974" spans="1:11" s="82" customFormat="1" ht="15">
      <c r="A974" s="310" t="s">
        <v>252</v>
      </c>
      <c r="B974" s="75" t="s">
        <v>11</v>
      </c>
      <c r="C974" s="61">
        <v>36</v>
      </c>
    </row>
    <row r="975" spans="1:11" s="82" customFormat="1">
      <c r="A975" s="83"/>
      <c r="B975" s="79" t="s">
        <v>12</v>
      </c>
      <c r="C975" s="61">
        <v>36</v>
      </c>
    </row>
    <row r="976" spans="1:11" s="99" customFormat="1">
      <c r="A976" s="263" t="s">
        <v>253</v>
      </c>
      <c r="B976" s="97" t="s">
        <v>11</v>
      </c>
      <c r="C976" s="98">
        <f>C978+C980+C982</f>
        <v>4057</v>
      </c>
    </row>
    <row r="977" spans="1:10" s="99" customFormat="1">
      <c r="A977" s="162"/>
      <c r="B977" s="101" t="s">
        <v>12</v>
      </c>
      <c r="C977" s="98">
        <f>C979+C981</f>
        <v>4057</v>
      </c>
    </row>
    <row r="978" spans="1:10" s="104" customFormat="1" ht="15">
      <c r="A978" s="226" t="s">
        <v>254</v>
      </c>
      <c r="B978" s="103" t="s">
        <v>11</v>
      </c>
      <c r="C978" s="94">
        <v>2029</v>
      </c>
    </row>
    <row r="979" spans="1:10" s="104" customFormat="1">
      <c r="A979" s="275"/>
      <c r="B979" s="106" t="s">
        <v>12</v>
      </c>
      <c r="C979" s="94">
        <v>2029</v>
      </c>
    </row>
    <row r="980" spans="1:10" s="104" customFormat="1" ht="19.5" customHeight="1">
      <c r="A980" s="312" t="s">
        <v>255</v>
      </c>
      <c r="B980" s="103" t="s">
        <v>11</v>
      </c>
      <c r="C980" s="94">
        <v>2028</v>
      </c>
    </row>
    <row r="981" spans="1:10" s="104" customFormat="1">
      <c r="A981" s="275"/>
      <c r="B981" s="106" t="s">
        <v>12</v>
      </c>
      <c r="C981" s="94">
        <v>2028</v>
      </c>
    </row>
    <row r="982" spans="1:10">
      <c r="A982" s="313" t="s">
        <v>64</v>
      </c>
      <c r="B982" s="314"/>
      <c r="C982" s="313"/>
      <c r="D982" s="202"/>
      <c r="E982" s="202"/>
      <c r="F982" s="202"/>
      <c r="G982" s="202"/>
      <c r="H982" s="202"/>
      <c r="I982" s="202"/>
      <c r="J982" s="92"/>
    </row>
    <row r="983" spans="1:10">
      <c r="A983" s="93" t="s">
        <v>33</v>
      </c>
      <c r="B983" s="54" t="s">
        <v>11</v>
      </c>
      <c r="C983" s="20">
        <f>C985+C997</f>
        <v>565</v>
      </c>
      <c r="D983" s="207"/>
      <c r="E983" s="281"/>
      <c r="F983" s="207"/>
      <c r="G983" s="207"/>
      <c r="H983" s="207"/>
      <c r="I983" s="207"/>
      <c r="J983" s="92"/>
    </row>
    <row r="984" spans="1:10">
      <c r="A984" s="88" t="s">
        <v>25</v>
      </c>
      <c r="B984" s="36" t="s">
        <v>12</v>
      </c>
      <c r="C984" s="20">
        <f>C986+C998</f>
        <v>565</v>
      </c>
      <c r="D984" s="207"/>
      <c r="E984" s="281"/>
      <c r="F984" s="207"/>
      <c r="G984" s="207"/>
      <c r="H984" s="207"/>
      <c r="I984" s="207"/>
      <c r="J984" s="92"/>
    </row>
    <row r="985" spans="1:10" s="28" customFormat="1" ht="15" customHeight="1">
      <c r="A985" s="300" t="s">
        <v>30</v>
      </c>
      <c r="B985" s="54" t="s">
        <v>11</v>
      </c>
      <c r="C985" s="294">
        <f t="shared" ref="C985:C994" si="35">C987</f>
        <v>15</v>
      </c>
    </row>
    <row r="986" spans="1:10" s="28" customFormat="1" ht="15" customHeight="1">
      <c r="A986" s="301" t="s">
        <v>88</v>
      </c>
      <c r="B986" s="36" t="s">
        <v>12</v>
      </c>
      <c r="C986" s="294">
        <f t="shared" si="35"/>
        <v>15</v>
      </c>
    </row>
    <row r="987" spans="1:10" s="28" customFormat="1" ht="13.5" customHeight="1">
      <c r="A987" s="331" t="s">
        <v>17</v>
      </c>
      <c r="B987" s="54" t="s">
        <v>11</v>
      </c>
      <c r="C987" s="71">
        <f t="shared" si="35"/>
        <v>15</v>
      </c>
    </row>
    <row r="988" spans="1:10" s="28" customFormat="1" ht="14.25" customHeight="1">
      <c r="A988" s="332"/>
      <c r="B988" s="36" t="s">
        <v>12</v>
      </c>
      <c r="C988" s="71">
        <f t="shared" si="35"/>
        <v>15</v>
      </c>
    </row>
    <row r="989" spans="1:10">
      <c r="A989" s="30" t="s">
        <v>121</v>
      </c>
      <c r="B989" s="40" t="s">
        <v>11</v>
      </c>
      <c r="C989" s="94">
        <f t="shared" si="35"/>
        <v>15</v>
      </c>
      <c r="D989" s="4"/>
    </row>
    <row r="990" spans="1:10">
      <c r="A990" s="32"/>
      <c r="B990" s="33" t="s">
        <v>12</v>
      </c>
      <c r="C990" s="94">
        <f t="shared" si="35"/>
        <v>15</v>
      </c>
      <c r="D990" s="4"/>
    </row>
    <row r="991" spans="1:10" s="216" customFormat="1">
      <c r="A991" s="293" t="s">
        <v>235</v>
      </c>
      <c r="B991" s="248" t="s">
        <v>11</v>
      </c>
      <c r="C991" s="165">
        <f t="shared" si="35"/>
        <v>15</v>
      </c>
    </row>
    <row r="992" spans="1:10" s="216" customFormat="1">
      <c r="A992" s="305"/>
      <c r="B992" s="218" t="s">
        <v>12</v>
      </c>
      <c r="C992" s="165">
        <f t="shared" si="35"/>
        <v>15</v>
      </c>
    </row>
    <row r="993" spans="1:12" ht="25.5">
      <c r="A993" s="116" t="s">
        <v>65</v>
      </c>
      <c r="B993" s="40" t="s">
        <v>11</v>
      </c>
      <c r="C993" s="20">
        <f t="shared" si="35"/>
        <v>15</v>
      </c>
    </row>
    <row r="994" spans="1:12">
      <c r="A994" s="43"/>
      <c r="B994" s="33" t="s">
        <v>12</v>
      </c>
      <c r="C994" s="20">
        <f t="shared" si="35"/>
        <v>15</v>
      </c>
    </row>
    <row r="995" spans="1:12" s="91" customFormat="1" ht="15">
      <c r="A995" s="250" t="s">
        <v>256</v>
      </c>
      <c r="B995" s="49" t="s">
        <v>11</v>
      </c>
      <c r="C995" s="71">
        <v>15</v>
      </c>
      <c r="D995" s="87"/>
    </row>
    <row r="996" spans="1:12">
      <c r="A996" s="43"/>
      <c r="B996" s="33" t="s">
        <v>12</v>
      </c>
      <c r="C996" s="20">
        <v>15</v>
      </c>
    </row>
    <row r="997" spans="1:12" s="1" customFormat="1">
      <c r="A997" s="18" t="s">
        <v>27</v>
      </c>
      <c r="B997" s="31" t="s">
        <v>11</v>
      </c>
      <c r="C997" s="20">
        <f t="shared" ref="C997:C1002" si="36">C999</f>
        <v>550</v>
      </c>
    </row>
    <row r="998" spans="1:12" s="1" customFormat="1">
      <c r="A998" s="21" t="s">
        <v>14</v>
      </c>
      <c r="B998" s="33" t="s">
        <v>12</v>
      </c>
      <c r="C998" s="20">
        <f t="shared" si="36"/>
        <v>550</v>
      </c>
    </row>
    <row r="999" spans="1:12">
      <c r="A999" s="30" t="s">
        <v>17</v>
      </c>
      <c r="B999" s="40" t="s">
        <v>11</v>
      </c>
      <c r="C999" s="94">
        <f t="shared" si="36"/>
        <v>550</v>
      </c>
      <c r="D999" s="4"/>
    </row>
    <row r="1000" spans="1:12">
      <c r="A1000" s="32"/>
      <c r="B1000" s="33" t="s">
        <v>12</v>
      </c>
      <c r="C1000" s="94">
        <f t="shared" si="36"/>
        <v>550</v>
      </c>
      <c r="D1000" s="4"/>
    </row>
    <row r="1001" spans="1:12">
      <c r="A1001" s="30" t="s">
        <v>121</v>
      </c>
      <c r="B1001" s="40" t="s">
        <v>11</v>
      </c>
      <c r="C1001" s="94">
        <f t="shared" si="36"/>
        <v>550</v>
      </c>
      <c r="D1001" s="4"/>
    </row>
    <row r="1002" spans="1:12">
      <c r="A1002" s="32"/>
      <c r="B1002" s="33" t="s">
        <v>12</v>
      </c>
      <c r="C1002" s="94">
        <f t="shared" si="36"/>
        <v>550</v>
      </c>
      <c r="D1002" s="4"/>
    </row>
    <row r="1003" spans="1:12" s="216" customFormat="1">
      <c r="A1003" s="293" t="s">
        <v>235</v>
      </c>
      <c r="B1003" s="248" t="s">
        <v>11</v>
      </c>
      <c r="C1003" s="165">
        <f>C1005+C1009</f>
        <v>550</v>
      </c>
    </row>
    <row r="1004" spans="1:12" s="216" customFormat="1">
      <c r="A1004" s="305"/>
      <c r="B1004" s="218" t="s">
        <v>12</v>
      </c>
      <c r="C1004" s="165">
        <f>C1006+C1010</f>
        <v>550</v>
      </c>
    </row>
    <row r="1005" spans="1:12" s="316" customFormat="1">
      <c r="A1005" s="311" t="s">
        <v>257</v>
      </c>
      <c r="B1005" s="75" t="s">
        <v>11</v>
      </c>
      <c r="C1005" s="20">
        <f>C1007</f>
        <v>500</v>
      </c>
      <c r="D1005" s="281"/>
      <c r="E1005" s="281"/>
      <c r="F1005" s="281"/>
      <c r="G1005" s="281"/>
      <c r="H1005" s="281"/>
      <c r="I1005" s="281"/>
      <c r="J1005" s="315"/>
      <c r="K1005" s="315"/>
      <c r="L1005" s="315"/>
    </row>
    <row r="1006" spans="1:12" s="316" customFormat="1">
      <c r="A1006" s="115"/>
      <c r="B1006" s="79" t="s">
        <v>12</v>
      </c>
      <c r="C1006" s="20">
        <f>C1008</f>
        <v>500</v>
      </c>
      <c r="D1006" s="281"/>
      <c r="E1006" s="281"/>
      <c r="F1006" s="281"/>
      <c r="G1006" s="281"/>
      <c r="H1006" s="281"/>
      <c r="I1006" s="281"/>
      <c r="J1006" s="315"/>
      <c r="K1006" s="315"/>
      <c r="L1006" s="315"/>
    </row>
    <row r="1007" spans="1:12" s="104" customFormat="1">
      <c r="A1007" s="130" t="s">
        <v>258</v>
      </c>
      <c r="B1007" s="103" t="s">
        <v>11</v>
      </c>
      <c r="C1007" s="71">
        <v>500</v>
      </c>
      <c r="D1007" s="281"/>
      <c r="E1007" s="281"/>
      <c r="F1007" s="281"/>
      <c r="G1007" s="281"/>
      <c r="H1007" s="281"/>
      <c r="I1007" s="281"/>
      <c r="J1007" s="282"/>
      <c r="K1007" s="282"/>
      <c r="L1007" s="282"/>
    </row>
    <row r="1008" spans="1:12" s="104" customFormat="1">
      <c r="A1008" s="115"/>
      <c r="B1008" s="106" t="s">
        <v>12</v>
      </c>
      <c r="C1008" s="71">
        <v>500</v>
      </c>
      <c r="D1008" s="281"/>
      <c r="E1008" s="281"/>
      <c r="F1008" s="281"/>
      <c r="G1008" s="281"/>
      <c r="H1008" s="281"/>
      <c r="I1008" s="281"/>
      <c r="J1008" s="282"/>
      <c r="K1008" s="282"/>
      <c r="L1008" s="282"/>
    </row>
    <row r="1009" spans="1:4" s="87" customFormat="1" ht="14.25">
      <c r="A1009" s="256" t="s">
        <v>259</v>
      </c>
      <c r="B1009" s="54" t="s">
        <v>11</v>
      </c>
      <c r="C1009" s="71">
        <f>C1011</f>
        <v>50</v>
      </c>
    </row>
    <row r="1010" spans="1:4" s="87" customFormat="1">
      <c r="A1010" s="258"/>
      <c r="B1010" s="36" t="s">
        <v>12</v>
      </c>
      <c r="C1010" s="71">
        <f>C1012</f>
        <v>50</v>
      </c>
    </row>
    <row r="1011" spans="1:4" s="104" customFormat="1" ht="30">
      <c r="A1011" s="226" t="s">
        <v>260</v>
      </c>
      <c r="B1011" s="103" t="s">
        <v>11</v>
      </c>
      <c r="C1011" s="94">
        <v>50</v>
      </c>
    </row>
    <row r="1012" spans="1:4" s="87" customFormat="1">
      <c r="A1012" s="88"/>
      <c r="B1012" s="36" t="s">
        <v>12</v>
      </c>
      <c r="C1012" s="71">
        <v>50</v>
      </c>
    </row>
    <row r="1013" spans="1:4" s="91" customFormat="1">
      <c r="B1013" s="317"/>
      <c r="D1013" s="87"/>
    </row>
    <row r="1015" spans="1:4">
      <c r="A1015" s="318"/>
    </row>
    <row r="1016" spans="1:4">
      <c r="A1016" s="318"/>
    </row>
    <row r="1018" spans="1:4">
      <c r="A1018" s="325" t="s">
        <v>261</v>
      </c>
      <c r="B1018" s="326"/>
      <c r="C1018" s="326"/>
    </row>
    <row r="1019" spans="1:4">
      <c r="A1019" s="325" t="s">
        <v>262</v>
      </c>
      <c r="B1019" s="326"/>
      <c r="C1019" s="326"/>
    </row>
    <row r="1023" spans="1:4">
      <c r="A1023" s="91"/>
    </row>
    <row r="1024" spans="1:4">
      <c r="A1024" s="91" t="s">
        <v>263</v>
      </c>
    </row>
    <row r="1025" spans="1:1">
      <c r="A1025" s="91" t="s">
        <v>264</v>
      </c>
    </row>
    <row r="1032" spans="1:1">
      <c r="A1032" s="227"/>
    </row>
    <row r="1033" spans="1:1">
      <c r="A1033" s="227"/>
    </row>
  </sheetData>
  <mergeCells count="36">
    <mergeCell ref="D329:I329"/>
    <mergeCell ref="A1:C1"/>
    <mergeCell ref="A2:C2"/>
    <mergeCell ref="A7:C7"/>
    <mergeCell ref="C9:C11"/>
    <mergeCell ref="A138:C138"/>
    <mergeCell ref="A161:C161"/>
    <mergeCell ref="A193:C193"/>
    <mergeCell ref="A228:A229"/>
    <mergeCell ref="A284:C284"/>
    <mergeCell ref="A301:C301"/>
    <mergeCell ref="A314:C314"/>
    <mergeCell ref="A792:C792"/>
    <mergeCell ref="A376:C376"/>
    <mergeCell ref="A468:C468"/>
    <mergeCell ref="A500:C500"/>
    <mergeCell ref="A527:C527"/>
    <mergeCell ref="A630:C630"/>
    <mergeCell ref="A657:C657"/>
    <mergeCell ref="A696:C696"/>
    <mergeCell ref="D713:I713"/>
    <mergeCell ref="A739:C739"/>
    <mergeCell ref="A740:C740"/>
    <mergeCell ref="A761:C761"/>
    <mergeCell ref="A1019:C1019"/>
    <mergeCell ref="A809:C809"/>
    <mergeCell ref="A822:C822"/>
    <mergeCell ref="D837:I837"/>
    <mergeCell ref="A873:A874"/>
    <mergeCell ref="A880:A881"/>
    <mergeCell ref="A882:A883"/>
    <mergeCell ref="A884:A885"/>
    <mergeCell ref="A905:C905"/>
    <mergeCell ref="A935:C935"/>
    <mergeCell ref="A987:A988"/>
    <mergeCell ref="A1018:C101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4</vt:lpstr>
      <vt:lpstr>'Anexa 4'!Print_Titles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dcterms:created xsi:type="dcterms:W3CDTF">2022-02-03T11:40:28Z</dcterms:created>
  <dcterms:modified xsi:type="dcterms:W3CDTF">2022-12-15T13:01:15Z</dcterms:modified>
</cp:coreProperties>
</file>