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eoo\Downloads\28.11.2022\Anexe\Anexe la H.C.J nr. 336 din 28.11.2022_P.19\"/>
    </mc:Choice>
  </mc:AlternateContent>
  <xr:revisionPtr revIDLastSave="0" documentId="13_ncr:1_{DFF2555A-6C07-49C1-B048-C935384A68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A 1" sheetId="17" r:id="rId1"/>
    <sheet name="ANEXA 1 a " sheetId="18" r:id="rId2"/>
  </sheets>
  <definedNames>
    <definedName name="_xlnm.Print_Titles" localSheetId="0">'ANEXA 1'!$9:$11</definedName>
    <definedName name="_xlnm.Print_Titles" localSheetId="1">'ANEXA 1 a 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8" l="1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4" i="18"/>
  <c r="E16" i="18"/>
  <c r="D16" i="18" s="1"/>
  <c r="D27" i="17"/>
  <c r="D28" i="17"/>
  <c r="D29" i="17"/>
  <c r="D30" i="17"/>
  <c r="D31" i="17"/>
  <c r="D32" i="17"/>
  <c r="E26" i="17"/>
  <c r="D26" i="17" s="1"/>
  <c r="E31" i="17"/>
  <c r="D16" i="17"/>
  <c r="D17" i="17"/>
  <c r="D18" i="17"/>
  <c r="D19" i="17"/>
  <c r="D36" i="17"/>
  <c r="D38" i="17"/>
  <c r="D39" i="17"/>
  <c r="D40" i="17"/>
  <c r="D43" i="17"/>
  <c r="D46" i="17"/>
  <c r="D49" i="17"/>
  <c r="D52" i="17"/>
  <c r="D55" i="17"/>
  <c r="D56" i="17"/>
  <c r="D61" i="17"/>
  <c r="D64" i="17"/>
  <c r="D66" i="17"/>
  <c r="D70" i="17"/>
  <c r="D72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8" i="17"/>
  <c r="D99" i="17"/>
  <c r="D102" i="17"/>
  <c r="D105" i="17"/>
  <c r="D106" i="17"/>
  <c r="D110" i="17"/>
  <c r="D114" i="17"/>
  <c r="D116" i="17"/>
  <c r="E48" i="18"/>
  <c r="F48" i="18" s="1"/>
  <c r="E43" i="18"/>
  <c r="E42" i="18" s="1"/>
  <c r="D42" i="18" s="1"/>
  <c r="F41" i="18"/>
  <c r="F40" i="18"/>
  <c r="F39" i="18"/>
  <c r="F38" i="18"/>
  <c r="F37" i="18"/>
  <c r="F36" i="18"/>
  <c r="F35" i="18"/>
  <c r="F34" i="18"/>
  <c r="F33" i="18"/>
  <c r="F32" i="18"/>
  <c r="C32" i="18"/>
  <c r="C31" i="18" s="1"/>
  <c r="F31" i="18"/>
  <c r="F30" i="18"/>
  <c r="F29" i="18"/>
  <c r="F28" i="18"/>
  <c r="F27" i="18"/>
  <c r="F26" i="18"/>
  <c r="F25" i="18"/>
  <c r="F24" i="18"/>
  <c r="F23" i="18"/>
  <c r="E21" i="18"/>
  <c r="E20" i="18" s="1"/>
  <c r="D20" i="18" s="1"/>
  <c r="F19" i="18"/>
  <c r="E100" i="17"/>
  <c r="D100" i="17" s="1"/>
  <c r="E101" i="17"/>
  <c r="D101" i="17" s="1"/>
  <c r="E98" i="17"/>
  <c r="E97" i="17" s="1"/>
  <c r="D97" i="17" s="1"/>
  <c r="E75" i="17"/>
  <c r="D75" i="17" s="1"/>
  <c r="E38" i="17"/>
  <c r="E15" i="17"/>
  <c r="D15" i="17" s="1"/>
  <c r="D43" i="18" l="1"/>
  <c r="E14" i="17"/>
  <c r="D14" i="17" s="1"/>
  <c r="E15" i="18"/>
  <c r="E18" i="18"/>
  <c r="D48" i="18"/>
  <c r="G40" i="18"/>
  <c r="D21" i="18"/>
  <c r="G48" i="18"/>
  <c r="E47" i="18"/>
  <c r="D47" i="18" s="1"/>
  <c r="G27" i="18"/>
  <c r="G38" i="18"/>
  <c r="G25" i="18"/>
  <c r="G36" i="18"/>
  <c r="G31" i="18"/>
  <c r="G29" i="18"/>
  <c r="G23" i="18"/>
  <c r="G32" i="18"/>
  <c r="G28" i="18"/>
  <c r="G34" i="18"/>
  <c r="G39" i="18"/>
  <c r="G30" i="18"/>
  <c r="G33" i="18"/>
  <c r="G24" i="18"/>
  <c r="G37" i="18"/>
  <c r="G41" i="18"/>
  <c r="G35" i="18"/>
  <c r="G19" i="18"/>
  <c r="G26" i="18"/>
  <c r="F21" i="18"/>
  <c r="F22" i="18"/>
  <c r="D18" i="18" l="1"/>
  <c r="D15" i="18"/>
  <c r="E14" i="18"/>
  <c r="E46" i="18"/>
  <c r="D46" i="18" s="1"/>
  <c r="G21" i="18"/>
  <c r="F20" i="18"/>
  <c r="F18" i="18" s="1"/>
  <c r="G22" i="18"/>
  <c r="D14" i="18" l="1"/>
  <c r="E13" i="18"/>
  <c r="E45" i="18"/>
  <c r="F17" i="18"/>
  <c r="G20" i="18"/>
  <c r="G18" i="18" s="1"/>
  <c r="G17" i="18" s="1"/>
  <c r="D45" i="18" l="1"/>
  <c r="E17" i="18"/>
  <c r="D17" i="18" s="1"/>
  <c r="D13" i="18"/>
  <c r="E12" i="18"/>
  <c r="D12" i="18" s="1"/>
  <c r="E77" i="17"/>
  <c r="E104" i="17"/>
  <c r="D104" i="17" s="1"/>
  <c r="D77" i="17" l="1"/>
  <c r="E22" i="17"/>
  <c r="D22" i="17" s="1"/>
  <c r="E103" i="17"/>
  <c r="D103" i="17" s="1"/>
  <c r="E63" i="17"/>
  <c r="D63" i="17" s="1"/>
  <c r="E65" i="17"/>
  <c r="D65" i="17" s="1"/>
  <c r="E60" i="17"/>
  <c r="E59" i="17" l="1"/>
  <c r="D60" i="17"/>
  <c r="E62" i="17"/>
  <c r="D62" i="17" s="1"/>
  <c r="E58" i="17" l="1"/>
  <c r="D59" i="17"/>
  <c r="E69" i="17"/>
  <c r="D69" i="17" s="1"/>
  <c r="E51" i="17"/>
  <c r="D51" i="17" s="1"/>
  <c r="E48" i="17"/>
  <c r="D48" i="17" s="1"/>
  <c r="E45" i="17"/>
  <c r="D45" i="17" s="1"/>
  <c r="E42" i="17"/>
  <c r="D42" i="17" s="1"/>
  <c r="E54" i="17"/>
  <c r="D54" i="17" s="1"/>
  <c r="E44" i="17" l="1"/>
  <c r="D44" i="17" s="1"/>
  <c r="D58" i="17"/>
  <c r="E57" i="17"/>
  <c r="D57" i="17" s="1"/>
  <c r="E68" i="17"/>
  <c r="D68" i="17" s="1"/>
  <c r="E50" i="17"/>
  <c r="D50" i="17" s="1"/>
  <c r="E41" i="17"/>
  <c r="D41" i="17" s="1"/>
  <c r="E53" i="17"/>
  <c r="D53" i="17" s="1"/>
  <c r="E47" i="17"/>
  <c r="D47" i="17" s="1"/>
  <c r="E67" i="17" l="1"/>
  <c r="D67" i="17" s="1"/>
  <c r="E37" i="17"/>
  <c r="D37" i="17" s="1"/>
  <c r="E35" i="17"/>
  <c r="D35" i="17" s="1"/>
  <c r="E34" i="17" l="1"/>
  <c r="D34" i="17" s="1"/>
  <c r="E109" i="17"/>
  <c r="D109" i="17" s="1"/>
  <c r="E33" i="17" l="1"/>
  <c r="D33" i="17" s="1"/>
  <c r="E108" i="17"/>
  <c r="D108" i="17" s="1"/>
  <c r="E20" i="17"/>
  <c r="E113" i="17"/>
  <c r="D113" i="17" s="1"/>
  <c r="E115" i="17"/>
  <c r="D115" i="17" s="1"/>
  <c r="E13" i="17" l="1"/>
  <c r="D20" i="17"/>
  <c r="E107" i="17"/>
  <c r="D107" i="17" s="1"/>
  <c r="E112" i="17"/>
  <c r="D112" i="17" s="1"/>
  <c r="E25" i="17"/>
  <c r="D25" i="17" l="1"/>
  <c r="E24" i="17"/>
  <c r="D24" i="17" s="1"/>
  <c r="D13" i="17"/>
  <c r="E111" i="17"/>
  <c r="D111" i="17" s="1"/>
  <c r="E74" i="17"/>
  <c r="D74" i="17" s="1"/>
  <c r="E76" i="17"/>
  <c r="D76" i="17" s="1"/>
  <c r="E73" i="17" l="1"/>
  <c r="D73" i="17" l="1"/>
  <c r="E71" i="17"/>
  <c r="D71" i="17" s="1"/>
  <c r="E21" i="17"/>
  <c r="F21" i="17"/>
  <c r="G21" i="17"/>
  <c r="D21" i="17" l="1"/>
  <c r="E12" i="17"/>
  <c r="E23" i="17"/>
  <c r="D23" i="17" s="1"/>
  <c r="D12" i="17" l="1"/>
  <c r="E117" i="17"/>
  <c r="D117" i="17" s="1"/>
  <c r="F28" i="17"/>
  <c r="G28" i="17" s="1"/>
  <c r="F30" i="17"/>
  <c r="G30" i="17" s="1"/>
  <c r="F75" i="17"/>
  <c r="G75" i="17" s="1"/>
  <c r="F77" i="17"/>
  <c r="G77" i="17" s="1"/>
  <c r="F78" i="17"/>
  <c r="G78" i="17" s="1"/>
  <c r="F79" i="17"/>
  <c r="G79" i="17" s="1"/>
  <c r="F80" i="17"/>
  <c r="G80" i="17" s="1"/>
  <c r="F81" i="17"/>
  <c r="G81" i="17" s="1"/>
  <c r="F82" i="17"/>
  <c r="G82" i="17" s="1"/>
  <c r="F83" i="17"/>
  <c r="G83" i="17" s="1"/>
  <c r="F84" i="17"/>
  <c r="G84" i="17" s="1"/>
  <c r="F85" i="17"/>
  <c r="G85" i="17" s="1"/>
  <c r="F89" i="17"/>
  <c r="G89" i="17" s="1"/>
  <c r="F90" i="17"/>
  <c r="G90" i="17" s="1"/>
  <c r="F91" i="17"/>
  <c r="G91" i="17" s="1"/>
  <c r="F95" i="17"/>
  <c r="G95" i="17" s="1"/>
  <c r="F96" i="17"/>
  <c r="G96" i="17" s="1"/>
  <c r="F29" i="17" l="1"/>
  <c r="F92" i="17"/>
  <c r="F86" i="17"/>
  <c r="F87" i="17"/>
  <c r="F88" i="17"/>
  <c r="F72" i="17"/>
  <c r="F93" i="17"/>
  <c r="F94" i="17"/>
  <c r="F74" i="17" l="1"/>
  <c r="F25" i="17" l="1"/>
  <c r="F24" i="17" l="1"/>
  <c r="F12" i="17" l="1"/>
  <c r="F13" i="17"/>
  <c r="G29" i="17" l="1"/>
  <c r="G72" i="17" l="1"/>
  <c r="G94" i="17"/>
  <c r="G88" i="17"/>
  <c r="G25" i="17"/>
  <c r="C87" i="17"/>
  <c r="C86" i="17" s="1"/>
  <c r="G92" i="17" l="1"/>
  <c r="G93" i="17"/>
  <c r="G86" i="17"/>
  <c r="G87" i="17"/>
  <c r="G74" i="17"/>
  <c r="G24" i="17" l="1"/>
  <c r="G13" i="17" l="1"/>
  <c r="G12" i="17"/>
  <c r="F73" i="17" l="1"/>
  <c r="F71" i="17" s="1"/>
  <c r="F23" i="17" s="1"/>
  <c r="G73" i="17" l="1"/>
  <c r="G71" i="17" s="1"/>
  <c r="G23" i="17" s="1"/>
  <c r="F116" i="17" l="1"/>
  <c r="G116" i="17" s="1"/>
</calcChain>
</file>

<file path=xl/sharedStrings.xml><?xml version="1.0" encoding="utf-8"?>
<sst xmlns="http://schemas.openxmlformats.org/spreadsheetml/2006/main" count="235" uniqueCount="124">
  <si>
    <t>Nr. crt.</t>
  </si>
  <si>
    <t>DENUMIRE INDICATORI</t>
  </si>
  <si>
    <t>COD</t>
  </si>
  <si>
    <t>IV</t>
  </si>
  <si>
    <t>SECTIUNEA DE FUNCTIONARE</t>
  </si>
  <si>
    <t>SECTIUNEA DE DEZVOLTARE</t>
  </si>
  <si>
    <t>Alte transferuri  de capital catre institutii publice</t>
  </si>
  <si>
    <t>51.02.29</t>
  </si>
  <si>
    <t>Proiecte cu finantare FEN</t>
  </si>
  <si>
    <t>AUTORITATI PUBLICE SI ACTIUNI EXTERNE</t>
  </si>
  <si>
    <t>51.02.01.03</t>
  </si>
  <si>
    <t>X. Cheltuieli de capital</t>
  </si>
  <si>
    <t>Cheltuieli neeligibile</t>
  </si>
  <si>
    <t>68.02.06</t>
  </si>
  <si>
    <t>Transferuri din bugetul local către asociaţiile de dezvoltare intercomunitară</t>
  </si>
  <si>
    <t>55.01.42</t>
  </si>
  <si>
    <t>CHELTUIELI DE CAPITAL  - INVESTITII</t>
  </si>
  <si>
    <t>87,02,04</t>
  </si>
  <si>
    <t>ProiecteFEN</t>
  </si>
  <si>
    <t xml:space="preserve"> DEFICIT</t>
  </si>
  <si>
    <t xml:space="preserve">ASOCIATIA DE DEZVOLTARE INTERCOMUNITARA MOLIVISU - </t>
  </si>
  <si>
    <t xml:space="preserve">ALTE ACTIUNI ECONOMICE </t>
  </si>
  <si>
    <t xml:space="preserve">Finantare externa nerambursabila </t>
  </si>
  <si>
    <t xml:space="preserve"> DIRECTIA GENERALA DE ASISTENTA SOCIALA SI PROTECTIA COPILULUI ARGES</t>
  </si>
  <si>
    <t>PNDL I</t>
  </si>
  <si>
    <t>PNDL II</t>
  </si>
  <si>
    <t xml:space="preserve">ALTE OBIECTIVE </t>
  </si>
  <si>
    <t>58.15.01</t>
  </si>
  <si>
    <t>58.15.02</t>
  </si>
  <si>
    <t>58.15.03</t>
  </si>
  <si>
    <t xml:space="preserve">Finantare nationala </t>
  </si>
  <si>
    <t>JUDETUL ARGES</t>
  </si>
  <si>
    <t>DIRECTIA ECONOMICA</t>
  </si>
  <si>
    <t xml:space="preserve">SERVICIUL BUGET IMPOZITE TAXE SI VENITURI </t>
  </si>
  <si>
    <t xml:space="preserve">DIRECTIA ECONOMICA </t>
  </si>
  <si>
    <t>VENITURI - TOTAL</t>
  </si>
  <si>
    <t xml:space="preserve">TOTAL CHELTUIELI </t>
  </si>
  <si>
    <t>Plati efectuate in anii precedenti si recuperate
 in anul curent</t>
  </si>
  <si>
    <t>PROIECT  "Modernizare DJ679: Paduroiu (67B) - Lipia-Popesti-Lunca Corbului-Padureti-Ciesti-Falfani-Cotmeana-Malu-Barla+Lim.Jud.Olt, km 0+000-48.222;L=47,670 km</t>
  </si>
  <si>
    <t>servicii…</t>
  </si>
  <si>
    <t>ANEXA nr. 1</t>
  </si>
  <si>
    <t xml:space="preserve">La H. C.J. </t>
  </si>
  <si>
    <t>Cheltuieli de personal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</si>
  <si>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</si>
  <si>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</si>
  <si>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</si>
  <si>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</si>
  <si>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 xml:space="preserve">Cheltuieli de capital </t>
  </si>
  <si>
    <t xml:space="preserve"> II.              cheltuieli cu bunuri si servicii</t>
  </si>
  <si>
    <t xml:space="preserve">mii lei </t>
  </si>
  <si>
    <t>INFLUENTE</t>
  </si>
  <si>
    <t>PROPUNERI</t>
  </si>
  <si>
    <t>TRIM</t>
  </si>
  <si>
    <t>68.02</t>
  </si>
  <si>
    <t xml:space="preserve">ASIGURARI SI ASISTENTA SOCIALA </t>
  </si>
  <si>
    <t>LA BUGETUL LOCAL PE ANUL 2022</t>
  </si>
  <si>
    <t>ANUL 2022</t>
  </si>
  <si>
    <t>50.02</t>
  </si>
  <si>
    <t xml:space="preserve">TRANSPORTURI </t>
  </si>
  <si>
    <t>84.02</t>
  </si>
  <si>
    <t xml:space="preserve">DRUMURI SI PODURI JUDETENE </t>
  </si>
  <si>
    <t>84.02.03.01</t>
  </si>
  <si>
    <t>Cheltuieli cu bunuri si servicii</t>
  </si>
  <si>
    <t>68.02.12</t>
  </si>
  <si>
    <t>Transferuri din bugetele locale pentru finantarea unitatilor de asistenta medico-sociala</t>
  </si>
  <si>
    <t>51.01.39</t>
  </si>
  <si>
    <t>APARARE</t>
  </si>
  <si>
    <t>60.02.02</t>
  </si>
  <si>
    <t xml:space="preserve"> Cheltuieli cu bunuri si servicii</t>
  </si>
  <si>
    <t xml:space="preserve">INVATAMANT </t>
  </si>
  <si>
    <t>65.02</t>
  </si>
  <si>
    <t xml:space="preserve">ALTE CHELTUIELI - PROGRAMUL PENTRU SCOLI AL ROMANIEI </t>
  </si>
  <si>
    <t>65.02.50</t>
  </si>
  <si>
    <t>Ajutoare sociale in natura</t>
  </si>
  <si>
    <t>57.02.02</t>
  </si>
  <si>
    <t>CENTRUL SCOLAR DE EDUCATIE INCLUZIVA "SF. FILOFTEIA" STEFANESTI</t>
  </si>
  <si>
    <t xml:space="preserve">Ajutoare sociale </t>
  </si>
  <si>
    <t>57.02.01</t>
  </si>
  <si>
    <t>Burse</t>
  </si>
  <si>
    <t>59.01</t>
  </si>
  <si>
    <t>CENTRUL SCOLAR DE EDUCATIE INCLUZIVA "SF. NICOLAE" CAMPULUNG</t>
  </si>
  <si>
    <t>CENTRUL SCOLAR DE EDUCATIE INCLUZIVA "SF. STELIAN" COSTESTI</t>
  </si>
  <si>
    <t>65.02.07.04.04</t>
  </si>
  <si>
    <t>GRADINITA SPECIALA " SF. ELENA" 
PITESTI</t>
  </si>
  <si>
    <t xml:space="preserve">CULTURA, RECREERE SI RELIGIE </t>
  </si>
  <si>
    <t>67.02</t>
  </si>
  <si>
    <t>67.02.05.02</t>
  </si>
  <si>
    <t>SANATATE</t>
  </si>
  <si>
    <t>66.02</t>
  </si>
  <si>
    <t>ALTE INSTITUTII SI ACTIUNI SANITARE</t>
  </si>
  <si>
    <t>66.02.50.50</t>
  </si>
  <si>
    <t xml:space="preserve">SPITALUL JUDETEAN DE URGENTA PITESTI </t>
  </si>
  <si>
    <t>Transferuri de capital - pt fin investitiilor la spitale</t>
  </si>
  <si>
    <t>51.02.12</t>
  </si>
  <si>
    <t xml:space="preserve">SPITALUL ORASENESC „REGELE CAROL I” COSTESTI </t>
  </si>
  <si>
    <r>
      <t xml:space="preserve">Transferuri curente  </t>
    </r>
    <r>
      <rPr>
        <sz val="9"/>
        <rFont val="Times New Roman"/>
        <family val="1"/>
        <charset val="238"/>
      </rPr>
      <t xml:space="preserve">pentru actiuni de sanatate </t>
    </r>
  </si>
  <si>
    <t>51.01.03</t>
  </si>
  <si>
    <t>Programe din Fondul European de Dezvoltare Regionala (FEDR)</t>
  </si>
  <si>
    <t xml:space="preserve">         Cofinantare si chelt neeligibile</t>
  </si>
  <si>
    <t>58.01.03</t>
  </si>
  <si>
    <t>UNITATEA DE ASISTENTA MEDICO-SOCIALA RUCAR</t>
  </si>
  <si>
    <t xml:space="preserve">SUME DEFALCATE DIN TVA </t>
  </si>
  <si>
    <t>11.02</t>
  </si>
  <si>
    <t>Sume def din TVA pentru finantarea cheltuielilor descentralizate  :</t>
  </si>
  <si>
    <t>11.02.01</t>
  </si>
  <si>
    <t xml:space="preserve">Programul pentru scoli  al Romaniei </t>
  </si>
  <si>
    <t>Finantarea caminelor pentru persoane varstnice</t>
  </si>
  <si>
    <t>Finantarea serviciilor sociale din sistemul de protectie al copilului</t>
  </si>
  <si>
    <t>Finantarea masurilor de protective de tip centre de zi si centre rezidentiale pentru persoane adulte cu handicap</t>
  </si>
  <si>
    <t xml:space="preserve">CENTRU DE INGRIJIRE PRIN TERAPIE OCUPATIONALA </t>
  </si>
  <si>
    <t>68.02.05</t>
  </si>
  <si>
    <t xml:space="preserve">CENTRUL PENTRU PERSOANE VARSTNICE MOZACENI </t>
  </si>
  <si>
    <t>68.02.04</t>
  </si>
  <si>
    <t xml:space="preserve">Cheltuieli cu bunuri si servicii </t>
  </si>
  <si>
    <t>Cheltuieli de personal (cheltuieli buget local)</t>
  </si>
  <si>
    <t>65.02.07.04</t>
  </si>
  <si>
    <t xml:space="preserve">PROIECT „COMPLEX DE SERVICII SOCIALE, MUN. CAMPULUNG, JUD. ARGES” </t>
  </si>
  <si>
    <t>TINERET</t>
  </si>
  <si>
    <t>CENTRUL DE INGRIJIRE PRIN TERAPIE OCUPATIONALA TIGVENI</t>
  </si>
  <si>
    <t>60.02</t>
  </si>
  <si>
    <t>CENTRUL MILITAR JUDETEAN ARGES "GENERAL CONSTANTIN CHRISTESCU"</t>
  </si>
  <si>
    <t>CENTRUL SCOLAR DE  EDUCATIE INCLUZIVA "SF. MARINA"CURTEA DE ARGES</t>
  </si>
  <si>
    <t>ANEXA nr. 1 a la H.C.J. nr. 336/28.11.2022</t>
  </si>
  <si>
    <t>ANEXA nr. 1 la H.C.J. nr. 336/21.11.2022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</si>
</sst>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5" fillId="0" borderId="0"/>
  </cellStyleXfs>
  <cellXfs count="101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4" fontId="6" fillId="4" borderId="2" xfId="0" applyNumberFormat="1" applyFont="1" applyFill="1" applyBorder="1"/>
    <xf numFmtId="4" fontId="6" fillId="7" borderId="2" xfId="0" applyNumberFormat="1" applyFont="1" applyFill="1" applyBorder="1"/>
    <xf numFmtId="0" fontId="7" fillId="0" borderId="2" xfId="0" applyFont="1" applyBorder="1"/>
    <xf numFmtId="2" fontId="7" fillId="2" borderId="2" xfId="0" applyNumberFormat="1" applyFont="1" applyFill="1" applyBorder="1"/>
    <xf numFmtId="4" fontId="6" fillId="5" borderId="2" xfId="0" applyNumberFormat="1" applyFont="1" applyFill="1" applyBorder="1"/>
    <xf numFmtId="4" fontId="7" fillId="0" borderId="2" xfId="0" applyNumberFormat="1" applyFont="1" applyBorder="1"/>
    <xf numFmtId="4" fontId="7" fillId="0" borderId="0" xfId="0" applyNumberFormat="1" applyFont="1"/>
    <xf numFmtId="4" fontId="6" fillId="0" borderId="2" xfId="0" applyNumberFormat="1" applyFont="1" applyBorder="1"/>
    <xf numFmtId="4" fontId="9" fillId="0" borderId="2" xfId="0" applyNumberFormat="1" applyFont="1" applyBorder="1"/>
    <xf numFmtId="4" fontId="6" fillId="6" borderId="2" xfId="0" applyNumberFormat="1" applyFont="1" applyFill="1" applyBorder="1"/>
    <xf numFmtId="0" fontId="6" fillId="0" borderId="2" xfId="0" applyFont="1" applyBorder="1"/>
    <xf numFmtId="4" fontId="6" fillId="2" borderId="0" xfId="0" applyNumberFormat="1" applyFont="1" applyFill="1"/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0" borderId="6" xfId="0" applyFont="1" applyBorder="1"/>
    <xf numFmtId="0" fontId="7" fillId="0" borderId="4" xfId="0" applyFont="1" applyBorder="1" applyAlignment="1">
      <alignment horizontal="center"/>
    </xf>
    <xf numFmtId="0" fontId="6" fillId="0" borderId="6" xfId="0" applyFont="1" applyBorder="1" applyAlignment="1">
      <alignment wrapText="1"/>
    </xf>
    <xf numFmtId="0" fontId="7" fillId="0" borderId="6" xfId="0" applyFont="1" applyBorder="1"/>
    <xf numFmtId="3" fontId="7" fillId="2" borderId="11" xfId="0" applyNumberFormat="1" applyFont="1" applyFill="1" applyBorder="1" applyAlignment="1">
      <alignment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 applyAlignment="1">
      <alignment horizontal="center"/>
    </xf>
    <xf numFmtId="0" fontId="7" fillId="0" borderId="6" xfId="0" applyFont="1" applyBorder="1" applyAlignment="1">
      <alignment wrapText="1"/>
    </xf>
    <xf numFmtId="14" fontId="6" fillId="0" borderId="2" xfId="0" applyNumberFormat="1" applyFont="1" applyBorder="1"/>
    <xf numFmtId="0" fontId="9" fillId="0" borderId="6" xfId="0" applyFont="1" applyBorder="1"/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2" borderId="2" xfId="6" applyFont="1" applyFill="1" applyBorder="1" applyAlignment="1">
      <alignment horizontal="center"/>
    </xf>
    <xf numFmtId="4" fontId="6" fillId="3" borderId="2" xfId="0" applyNumberFormat="1" applyFont="1" applyFill="1" applyBorder="1"/>
    <xf numFmtId="0" fontId="6" fillId="8" borderId="2" xfId="0" applyFont="1" applyFill="1" applyBorder="1"/>
    <xf numFmtId="0" fontId="6" fillId="8" borderId="6" xfId="0" applyFont="1" applyFill="1" applyBorder="1"/>
    <xf numFmtId="4" fontId="6" fillId="8" borderId="2" xfId="0" applyNumberFormat="1" applyFont="1" applyFill="1" applyBorder="1"/>
    <xf numFmtId="0" fontId="6" fillId="8" borderId="2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10" fillId="0" borderId="7" xfId="0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7" fillId="0" borderId="8" xfId="1" applyFont="1" applyBorder="1" applyAlignment="1">
      <alignment wrapText="1"/>
    </xf>
    <xf numFmtId="49" fontId="7" fillId="0" borderId="8" xfId="1" applyNumberFormat="1" applyFont="1" applyBorder="1" applyAlignment="1">
      <alignment horizontal="center"/>
    </xf>
    <xf numFmtId="0" fontId="7" fillId="0" borderId="0" xfId="1" applyFont="1"/>
    <xf numFmtId="49" fontId="7" fillId="0" borderId="0" xfId="1" applyNumberFormat="1" applyFont="1" applyAlignment="1">
      <alignment horizontal="center"/>
    </xf>
    <xf numFmtId="0" fontId="6" fillId="9" borderId="2" xfId="0" applyFont="1" applyFill="1" applyBorder="1"/>
    <xf numFmtId="0" fontId="6" fillId="9" borderId="6" xfId="0" applyFont="1" applyFill="1" applyBorder="1"/>
    <xf numFmtId="0" fontId="6" fillId="9" borderId="4" xfId="0" applyFont="1" applyFill="1" applyBorder="1" applyAlignment="1">
      <alignment horizontal="center"/>
    </xf>
    <xf numFmtId="4" fontId="6" fillId="9" borderId="2" xfId="0" applyNumberFormat="1" applyFont="1" applyFill="1" applyBorder="1"/>
    <xf numFmtId="4" fontId="7" fillId="2" borderId="2" xfId="0" applyNumberFormat="1" applyFont="1" applyFill="1" applyBorder="1" applyAlignment="1">
      <alignment horizontal="center"/>
    </xf>
    <xf numFmtId="4" fontId="7" fillId="9" borderId="2" xfId="0" applyNumberFormat="1" applyFont="1" applyFill="1" applyBorder="1"/>
    <xf numFmtId="0" fontId="8" fillId="0" borderId="2" xfId="0" applyFont="1" applyBorder="1" applyAlignment="1">
      <alignment horizontal="center"/>
    </xf>
    <xf numFmtId="4" fontId="12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1" fillId="9" borderId="2" xfId="0" applyFont="1" applyFill="1" applyBorder="1"/>
    <xf numFmtId="0" fontId="11" fillId="9" borderId="2" xfId="0" applyFont="1" applyFill="1" applyBorder="1" applyAlignment="1">
      <alignment horizontal="center"/>
    </xf>
    <xf numFmtId="0" fontId="13" fillId="0" borderId="6" xfId="0" applyFont="1" applyBorder="1"/>
    <xf numFmtId="0" fontId="14" fillId="0" borderId="4" xfId="0" applyFont="1" applyBorder="1" applyAlignment="1">
      <alignment horizontal="center"/>
    </xf>
    <xf numFmtId="4" fontId="11" fillId="0" borderId="2" xfId="0" applyNumberFormat="1" applyFont="1" applyBorder="1"/>
    <xf numFmtId="0" fontId="11" fillId="2" borderId="2" xfId="0" applyFont="1" applyFill="1" applyBorder="1" applyAlignment="1">
      <alignment horizontal="left" wrapText="1"/>
    </xf>
    <xf numFmtId="0" fontId="13" fillId="0" borderId="5" xfId="0" applyFont="1" applyBorder="1"/>
    <xf numFmtId="0" fontId="11" fillId="8" borderId="2" xfId="0" applyFont="1" applyFill="1" applyBorder="1" applyAlignment="1">
      <alignment wrapText="1"/>
    </xf>
    <xf numFmtId="0" fontId="11" fillId="8" borderId="2" xfId="0" applyFont="1" applyFill="1" applyBorder="1" applyAlignment="1">
      <alignment horizontal="center"/>
    </xf>
    <xf numFmtId="0" fontId="15" fillId="8" borderId="6" xfId="0" applyFont="1" applyFill="1" applyBorder="1" applyAlignment="1">
      <alignment wrapText="1"/>
    </xf>
    <xf numFmtId="0" fontId="16" fillId="8" borderId="4" xfId="0" applyFont="1" applyFill="1" applyBorder="1" applyAlignment="1">
      <alignment horizontal="center"/>
    </xf>
    <xf numFmtId="4" fontId="11" fillId="8" borderId="2" xfId="0" applyNumberFormat="1" applyFont="1" applyFill="1" applyBorder="1"/>
    <xf numFmtId="0" fontId="1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6" fillId="9" borderId="4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2" fillId="2" borderId="2" xfId="0" applyFont="1" applyFill="1" applyBorder="1" applyAlignment="1">
      <alignment wrapText="1"/>
    </xf>
    <xf numFmtId="49" fontId="7" fillId="0" borderId="2" xfId="1" applyNumberFormat="1" applyFont="1" applyBorder="1" applyAlignment="1">
      <alignment horizontal="center"/>
    </xf>
    <xf numFmtId="4" fontId="6" fillId="2" borderId="2" xfId="0" applyNumberFormat="1" applyFont="1" applyFill="1" applyBorder="1"/>
    <xf numFmtId="49" fontId="7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9" fillId="0" borderId="2" xfId="0" applyFont="1" applyBorder="1"/>
    <xf numFmtId="0" fontId="20" fillId="0" borderId="2" xfId="0" applyFont="1" applyBorder="1" applyAlignment="1">
      <alignment wrapText="1"/>
    </xf>
    <xf numFmtId="4" fontId="11" fillId="0" borderId="2" xfId="0" applyNumberFormat="1" applyFont="1" applyBorder="1" applyAlignment="1">
      <alignment wrapText="1"/>
    </xf>
    <xf numFmtId="4" fontId="7" fillId="0" borderId="1" xfId="0" applyNumberFormat="1" applyFont="1" applyBorder="1"/>
    <xf numFmtId="0" fontId="11" fillId="0" borderId="2" xfId="0" applyFont="1" applyBorder="1" applyAlignment="1">
      <alignment wrapText="1"/>
    </xf>
    <xf numFmtId="0" fontId="19" fillId="0" borderId="6" xfId="0" applyFont="1" applyBorder="1"/>
    <xf numFmtId="0" fontId="12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_Anexa F 140 146 10.07" xfId="1" xr:uid="{00000000-0005-0000-0000-000005000000}"/>
    <cellStyle name="Normal_Machete buget 99" xfId="6" xr:uid="{00000000-0005-0000-0000-000006000000}"/>
  </cellStyles>
  <dxfs count="0"/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7"/>
  <sheetViews>
    <sheetView tabSelected="1" zoomScale="115" zoomScaleNormal="115" workbookViewId="0">
      <pane xSplit="3" ySplit="12" topLeftCell="D13" activePane="bottomRight" state="frozen"/>
      <selection pane="topRight" activeCell="D1" sqref="D1"/>
      <selection pane="bottomLeft" activeCell="A12" sqref="A12"/>
      <selection pane="bottomRight" activeCell="C1" sqref="C1"/>
    </sheetView>
  </sheetViews>
  <sheetFormatPr defaultColWidth="9.109375" defaultRowHeight="13.2" x14ac:dyDescent="0.25"/>
  <cols>
    <col min="1" max="1" width="2.44140625" style="2" customWidth="1"/>
    <col min="2" max="2" width="46.5546875" style="2" customWidth="1"/>
    <col min="3" max="3" width="9.88671875" style="2" customWidth="1"/>
    <col min="4" max="4" width="12.109375" style="2" customWidth="1"/>
    <col min="5" max="5" width="13.33203125" style="2" customWidth="1"/>
    <col min="6" max="6" width="6.6640625" style="2" hidden="1" customWidth="1"/>
    <col min="7" max="7" width="3.33203125" style="2" hidden="1" customWidth="1"/>
    <col min="8" max="8" width="9.33203125" style="2" bestFit="1" customWidth="1"/>
    <col min="9" max="9" width="9.88671875" style="2" bestFit="1" customWidth="1"/>
    <col min="10" max="16384" width="9.109375" style="2"/>
  </cols>
  <sheetData>
    <row r="1" spans="1:7" s="1" customFormat="1" x14ac:dyDescent="0.25">
      <c r="A1" s="17" t="s">
        <v>31</v>
      </c>
      <c r="C1" s="18" t="s">
        <v>123</v>
      </c>
      <c r="G1" s="1" t="s">
        <v>40</v>
      </c>
    </row>
    <row r="2" spans="1:7" x14ac:dyDescent="0.25">
      <c r="A2" s="17" t="s">
        <v>32</v>
      </c>
      <c r="B2" s="93" t="s">
        <v>34</v>
      </c>
      <c r="C2" s="93"/>
      <c r="G2" s="2" t="s">
        <v>41</v>
      </c>
    </row>
    <row r="3" spans="1:7" x14ac:dyDescent="0.25">
      <c r="A3" s="17" t="s">
        <v>33</v>
      </c>
      <c r="B3" s="3"/>
      <c r="C3" s="3"/>
    </row>
    <row r="4" spans="1:7" ht="33.75" customHeight="1" x14ac:dyDescent="0.25">
      <c r="A4" s="19"/>
      <c r="B4" s="3"/>
      <c r="C4" s="3"/>
    </row>
    <row r="5" spans="1:7" ht="18" customHeight="1" x14ac:dyDescent="0.25">
      <c r="A5" s="98" t="s">
        <v>50</v>
      </c>
      <c r="B5" s="98"/>
      <c r="C5" s="98"/>
      <c r="D5" s="98"/>
      <c r="E5" s="98"/>
      <c r="F5" s="98"/>
      <c r="G5" s="98"/>
    </row>
    <row r="6" spans="1:7" ht="13.5" customHeight="1" x14ac:dyDescent="0.25">
      <c r="A6" s="99" t="s">
        <v>55</v>
      </c>
      <c r="B6" s="99"/>
      <c r="C6" s="99"/>
      <c r="D6" s="99"/>
      <c r="E6" s="99"/>
      <c r="F6" s="99"/>
      <c r="G6" s="99"/>
    </row>
    <row r="7" spans="1:7" ht="13.5" customHeight="1" x14ac:dyDescent="0.25">
      <c r="A7" s="1"/>
      <c r="B7" s="99"/>
      <c r="C7" s="100"/>
      <c r="D7" s="100"/>
      <c r="E7" s="100"/>
      <c r="F7" s="100"/>
      <c r="G7" s="100"/>
    </row>
    <row r="8" spans="1:7" ht="13.5" customHeight="1" x14ac:dyDescent="0.25">
      <c r="A8" s="1"/>
      <c r="C8" s="4"/>
      <c r="D8" s="4"/>
      <c r="E8" s="4"/>
    </row>
    <row r="9" spans="1:7" x14ac:dyDescent="0.25">
      <c r="A9" s="1"/>
      <c r="C9" s="4"/>
      <c r="D9" s="4"/>
      <c r="E9" s="2" t="s">
        <v>49</v>
      </c>
    </row>
    <row r="10" spans="1:7" ht="28.5" customHeight="1" x14ac:dyDescent="0.25">
      <c r="A10" s="94" t="s">
        <v>0</v>
      </c>
      <c r="B10" s="96" t="s">
        <v>1</v>
      </c>
      <c r="C10" s="96" t="s">
        <v>2</v>
      </c>
      <c r="D10" s="20" t="s">
        <v>51</v>
      </c>
      <c r="E10" s="5" t="s">
        <v>52</v>
      </c>
      <c r="F10" s="21"/>
      <c r="G10" s="21"/>
    </row>
    <row r="11" spans="1:7" ht="23.25" customHeight="1" x14ac:dyDescent="0.25">
      <c r="A11" s="95"/>
      <c r="B11" s="97"/>
      <c r="C11" s="97"/>
      <c r="D11" s="22" t="s">
        <v>56</v>
      </c>
      <c r="E11" s="5" t="s">
        <v>3</v>
      </c>
      <c r="F11" s="5"/>
      <c r="G11" s="5"/>
    </row>
    <row r="12" spans="1:7" ht="22.5" customHeight="1" x14ac:dyDescent="0.25">
      <c r="A12" s="28"/>
      <c r="B12" s="28" t="s">
        <v>35</v>
      </c>
      <c r="C12" s="29"/>
      <c r="D12" s="40">
        <f>E12</f>
        <v>4595</v>
      </c>
      <c r="E12" s="40">
        <f>E13+E21</f>
        <v>4595</v>
      </c>
      <c r="F12" s="6" t="e">
        <f>#REF!+#REF!+#REF!+E12</f>
        <v>#REF!</v>
      </c>
      <c r="G12" s="6" t="e">
        <f>D12-F12</f>
        <v>#REF!</v>
      </c>
    </row>
    <row r="13" spans="1:7" ht="22.5" customHeight="1" x14ac:dyDescent="0.25">
      <c r="A13" s="41"/>
      <c r="B13" s="41" t="s">
        <v>4</v>
      </c>
      <c r="C13" s="44"/>
      <c r="D13" s="40">
        <f t="shared" ref="D13:D78" si="0">E13</f>
        <v>4274</v>
      </c>
      <c r="E13" s="43">
        <f>E20+E14</f>
        <v>4274</v>
      </c>
      <c r="F13" s="7" t="e">
        <f>#REF!+F20+#REF!</f>
        <v>#REF!</v>
      </c>
      <c r="G13" s="7" t="e">
        <f>#REF!+G20+#REF!</f>
        <v>#REF!</v>
      </c>
    </row>
    <row r="14" spans="1:7" ht="22.5" customHeight="1" x14ac:dyDescent="0.25">
      <c r="A14" s="41"/>
      <c r="B14" s="23" t="s">
        <v>101</v>
      </c>
      <c r="C14" s="84" t="s">
        <v>102</v>
      </c>
      <c r="D14" s="40">
        <f t="shared" si="0"/>
        <v>4595</v>
      </c>
      <c r="E14" s="83">
        <f>E15</f>
        <v>4595</v>
      </c>
      <c r="F14" s="7"/>
      <c r="G14" s="7"/>
    </row>
    <row r="15" spans="1:7" ht="30.75" customHeight="1" x14ac:dyDescent="0.25">
      <c r="A15" s="41"/>
      <c r="B15" s="37" t="s">
        <v>103</v>
      </c>
      <c r="C15" s="24" t="s">
        <v>104</v>
      </c>
      <c r="D15" s="40">
        <f t="shared" si="0"/>
        <v>4595</v>
      </c>
      <c r="E15" s="83">
        <f>E16+E17+E19+E18</f>
        <v>4595</v>
      </c>
      <c r="F15" s="7"/>
      <c r="G15" s="7"/>
    </row>
    <row r="16" spans="1:7" ht="37.5" customHeight="1" x14ac:dyDescent="0.3">
      <c r="A16" s="41"/>
      <c r="B16" s="87" t="s">
        <v>107</v>
      </c>
      <c r="C16" s="85" t="s">
        <v>104</v>
      </c>
      <c r="D16" s="40">
        <f t="shared" si="0"/>
        <v>1745</v>
      </c>
      <c r="E16" s="83">
        <v>1745</v>
      </c>
      <c r="F16" s="7"/>
      <c r="G16" s="7"/>
    </row>
    <row r="17" spans="1:8" ht="30.75" customHeight="1" x14ac:dyDescent="0.3">
      <c r="A17" s="41"/>
      <c r="B17" s="87" t="s">
        <v>108</v>
      </c>
      <c r="C17" s="85" t="s">
        <v>104</v>
      </c>
      <c r="D17" s="40">
        <f t="shared" si="0"/>
        <v>2734</v>
      </c>
      <c r="E17" s="83">
        <v>2734</v>
      </c>
      <c r="F17" s="7"/>
      <c r="G17" s="7"/>
    </row>
    <row r="18" spans="1:8" ht="22.5" customHeight="1" x14ac:dyDescent="0.25">
      <c r="A18" s="41"/>
      <c r="B18" s="86" t="s">
        <v>106</v>
      </c>
      <c r="C18" s="85" t="s">
        <v>104</v>
      </c>
      <c r="D18" s="40">
        <f t="shared" si="0"/>
        <v>48</v>
      </c>
      <c r="E18" s="83">
        <v>48</v>
      </c>
      <c r="F18" s="7"/>
      <c r="G18" s="7"/>
    </row>
    <row r="19" spans="1:8" ht="22.5" customHeight="1" x14ac:dyDescent="0.25">
      <c r="A19" s="41"/>
      <c r="B19" s="26" t="s">
        <v>105</v>
      </c>
      <c r="C19" s="24" t="s">
        <v>104</v>
      </c>
      <c r="D19" s="40">
        <f t="shared" si="0"/>
        <v>68</v>
      </c>
      <c r="E19" s="83">
        <v>68</v>
      </c>
      <c r="F19" s="7"/>
      <c r="G19" s="7"/>
    </row>
    <row r="20" spans="1:8" ht="29.25" customHeight="1" x14ac:dyDescent="0.25">
      <c r="A20" s="16"/>
      <c r="B20" s="27" t="s">
        <v>43</v>
      </c>
      <c r="C20" s="39" t="s">
        <v>44</v>
      </c>
      <c r="D20" s="40">
        <f t="shared" si="0"/>
        <v>-321</v>
      </c>
      <c r="E20" s="11">
        <f>-E22</f>
        <v>-321</v>
      </c>
      <c r="F20" s="6"/>
      <c r="G20" s="6"/>
    </row>
    <row r="21" spans="1:8" ht="18" customHeight="1" x14ac:dyDescent="0.25">
      <c r="A21" s="41"/>
      <c r="B21" s="42" t="s">
        <v>5</v>
      </c>
      <c r="C21" s="45"/>
      <c r="D21" s="40">
        <f t="shared" si="0"/>
        <v>321</v>
      </c>
      <c r="E21" s="43">
        <f t="shared" ref="E21:G21" si="1">E22</f>
        <v>321</v>
      </c>
      <c r="F21" s="7">
        <f t="shared" si="1"/>
        <v>0</v>
      </c>
      <c r="G21" s="7">
        <f t="shared" si="1"/>
        <v>0</v>
      </c>
    </row>
    <row r="22" spans="1:8" ht="18.75" customHeight="1" x14ac:dyDescent="0.25">
      <c r="A22" s="16"/>
      <c r="B22" s="9" t="s">
        <v>45</v>
      </c>
      <c r="C22" s="56" t="s">
        <v>46</v>
      </c>
      <c r="D22" s="40">
        <f t="shared" si="0"/>
        <v>321</v>
      </c>
      <c r="E22" s="11">
        <f>E77+E116+E56+E61+E66+E32+E106</f>
        <v>321</v>
      </c>
      <c r="F22" s="6"/>
      <c r="G22" s="6"/>
      <c r="H22" s="12"/>
    </row>
    <row r="23" spans="1:8" ht="18" customHeight="1" x14ac:dyDescent="0.25">
      <c r="A23" s="28"/>
      <c r="B23" s="28" t="s">
        <v>36</v>
      </c>
      <c r="C23" s="29" t="s">
        <v>57</v>
      </c>
      <c r="D23" s="40">
        <f t="shared" si="0"/>
        <v>4595</v>
      </c>
      <c r="E23" s="40">
        <f>E24+E33+E37+E57+E67+E71+E111</f>
        <v>4595</v>
      </c>
      <c r="F23" s="10" t="e">
        <f>F24+#REF!+#REF!+#REF!+F71+#REF!+#REF!+#REF!</f>
        <v>#REF!</v>
      </c>
      <c r="G23" s="10" t="e">
        <f>G24+#REF!+#REF!+#REF!+G71+#REF!+#REF!+#REF!</f>
        <v>#REF!</v>
      </c>
    </row>
    <row r="24" spans="1:8" ht="19.5" customHeight="1" x14ac:dyDescent="0.25">
      <c r="A24" s="52"/>
      <c r="B24" s="53" t="s">
        <v>9</v>
      </c>
      <c r="C24" s="54" t="s">
        <v>10</v>
      </c>
      <c r="D24" s="40">
        <f t="shared" si="0"/>
        <v>-1260</v>
      </c>
      <c r="E24" s="55">
        <f>E25+E31</f>
        <v>-1260</v>
      </c>
      <c r="F24" s="6" t="e">
        <f>#REF!+#REF!+#REF!+E24</f>
        <v>#REF!</v>
      </c>
      <c r="G24" s="6" t="e">
        <f>D24-F24</f>
        <v>#REF!</v>
      </c>
    </row>
    <row r="25" spans="1:8" ht="19.5" customHeight="1" x14ac:dyDescent="0.25">
      <c r="A25" s="16"/>
      <c r="B25" s="30" t="s">
        <v>4</v>
      </c>
      <c r="C25" s="31"/>
      <c r="D25" s="40">
        <f t="shared" si="0"/>
        <v>-1301</v>
      </c>
      <c r="E25" s="13">
        <f>E26</f>
        <v>-1301</v>
      </c>
      <c r="F25" s="6" t="e">
        <f>#REF!+#REF!+#REF!+E25</f>
        <v>#REF!</v>
      </c>
      <c r="G25" s="6" t="e">
        <f>D25-F25</f>
        <v>#REF!</v>
      </c>
    </row>
    <row r="26" spans="1:8" ht="19.5" customHeight="1" x14ac:dyDescent="0.25">
      <c r="A26" s="16"/>
      <c r="B26" s="26" t="s">
        <v>42</v>
      </c>
      <c r="C26" s="24">
        <v>10</v>
      </c>
      <c r="D26" s="40">
        <f t="shared" si="0"/>
        <v>-1301</v>
      </c>
      <c r="E26" s="11">
        <f>-700-25-48-30-285-169-3-41</f>
        <v>-1301</v>
      </c>
      <c r="F26" s="6"/>
      <c r="G26" s="6"/>
    </row>
    <row r="27" spans="1:8" ht="16.5" hidden="1" customHeight="1" x14ac:dyDescent="0.25">
      <c r="A27" s="16"/>
      <c r="B27" s="26" t="s">
        <v>48</v>
      </c>
      <c r="C27" s="24">
        <v>20</v>
      </c>
      <c r="D27" s="40">
        <f t="shared" si="0"/>
        <v>0</v>
      </c>
      <c r="E27" s="11"/>
      <c r="F27" s="6"/>
      <c r="G27" s="6"/>
    </row>
    <row r="28" spans="1:8" ht="25.5" hidden="1" customHeight="1" x14ac:dyDescent="0.25">
      <c r="A28" s="16"/>
      <c r="B28" s="32" t="s">
        <v>37</v>
      </c>
      <c r="C28" s="24">
        <v>85</v>
      </c>
      <c r="D28" s="40">
        <f t="shared" si="0"/>
        <v>0</v>
      </c>
      <c r="E28" s="11"/>
      <c r="F28" s="6" t="e">
        <f>#REF!+#REF!+#REF!+E28</f>
        <v>#REF!</v>
      </c>
      <c r="G28" s="6" t="e">
        <f t="shared" ref="G28:G30" si="2">D28-F28</f>
        <v>#REF!</v>
      </c>
    </row>
    <row r="29" spans="1:8" ht="20.25" hidden="1" customHeight="1" x14ac:dyDescent="0.25">
      <c r="A29" s="16"/>
      <c r="B29" s="23" t="s">
        <v>5</v>
      </c>
      <c r="C29" s="24"/>
      <c r="D29" s="40">
        <f t="shared" si="0"/>
        <v>0</v>
      </c>
      <c r="E29" s="11"/>
      <c r="F29" s="6" t="e">
        <f>#REF!+#REF!+#REF!+E29</f>
        <v>#REF!</v>
      </c>
      <c r="G29" s="6" t="e">
        <f t="shared" si="2"/>
        <v>#REF!</v>
      </c>
    </row>
    <row r="30" spans="1:8" ht="18.75" hidden="1" customHeight="1" x14ac:dyDescent="0.25">
      <c r="A30" s="16"/>
      <c r="B30" s="26" t="s">
        <v>6</v>
      </c>
      <c r="C30" s="24" t="s">
        <v>7</v>
      </c>
      <c r="D30" s="40">
        <f t="shared" si="0"/>
        <v>0</v>
      </c>
      <c r="E30" s="11"/>
      <c r="F30" s="6" t="e">
        <f>#REF!+#REF!+#REF!+E30</f>
        <v>#REF!</v>
      </c>
      <c r="G30" s="6" t="e">
        <f t="shared" si="2"/>
        <v>#REF!</v>
      </c>
    </row>
    <row r="31" spans="1:8" ht="18.75" customHeight="1" x14ac:dyDescent="0.25">
      <c r="A31" s="16"/>
      <c r="B31" s="23" t="s">
        <v>5</v>
      </c>
      <c r="C31" s="31"/>
      <c r="D31" s="40">
        <f t="shared" si="0"/>
        <v>41</v>
      </c>
      <c r="E31" s="11">
        <f>E32</f>
        <v>41</v>
      </c>
      <c r="F31" s="6"/>
      <c r="G31" s="6"/>
    </row>
    <row r="32" spans="1:8" ht="18.75" customHeight="1" x14ac:dyDescent="0.25">
      <c r="A32" s="16"/>
      <c r="B32" s="26" t="s">
        <v>47</v>
      </c>
      <c r="C32" s="24">
        <v>70</v>
      </c>
      <c r="D32" s="40">
        <f t="shared" si="0"/>
        <v>41</v>
      </c>
      <c r="E32" s="11">
        <v>41</v>
      </c>
      <c r="F32" s="6"/>
      <c r="G32" s="6"/>
    </row>
    <row r="33" spans="1:7" ht="18.75" customHeight="1" x14ac:dyDescent="0.25">
      <c r="A33" s="16"/>
      <c r="B33" s="64" t="s">
        <v>66</v>
      </c>
      <c r="C33" s="65" t="s">
        <v>119</v>
      </c>
      <c r="D33" s="40">
        <f t="shared" si="0"/>
        <v>48</v>
      </c>
      <c r="E33" s="57">
        <f>E34</f>
        <v>48</v>
      </c>
      <c r="F33" s="6"/>
      <c r="G33" s="6"/>
    </row>
    <row r="34" spans="1:7" ht="28.5" customHeight="1" x14ac:dyDescent="0.25">
      <c r="A34" s="16"/>
      <c r="B34" s="69" t="s">
        <v>120</v>
      </c>
      <c r="C34" s="60" t="s">
        <v>67</v>
      </c>
      <c r="D34" s="40">
        <f t="shared" si="0"/>
        <v>48</v>
      </c>
      <c r="E34" s="11">
        <f>E35</f>
        <v>48</v>
      </c>
      <c r="F34" s="6"/>
      <c r="G34" s="6"/>
    </row>
    <row r="35" spans="1:7" ht="18.75" customHeight="1" x14ac:dyDescent="0.25">
      <c r="A35" s="16"/>
      <c r="B35" s="61" t="s">
        <v>4</v>
      </c>
      <c r="C35" s="60"/>
      <c r="D35" s="40">
        <f t="shared" si="0"/>
        <v>48</v>
      </c>
      <c r="E35" s="11">
        <f>E36</f>
        <v>48</v>
      </c>
      <c r="F35" s="6"/>
      <c r="G35" s="6"/>
    </row>
    <row r="36" spans="1:7" ht="18.75" customHeight="1" x14ac:dyDescent="0.25">
      <c r="A36" s="16"/>
      <c r="B36" s="62" t="s">
        <v>68</v>
      </c>
      <c r="C36" s="63">
        <v>20</v>
      </c>
      <c r="D36" s="40">
        <f t="shared" si="0"/>
        <v>48</v>
      </c>
      <c r="E36" s="11">
        <v>48</v>
      </c>
      <c r="F36" s="6"/>
      <c r="G36" s="6"/>
    </row>
    <row r="37" spans="1:7" ht="18.75" customHeight="1" x14ac:dyDescent="0.25">
      <c r="A37" s="16"/>
      <c r="B37" s="53" t="s">
        <v>69</v>
      </c>
      <c r="C37" s="54" t="s">
        <v>70</v>
      </c>
      <c r="D37" s="40">
        <f t="shared" si="0"/>
        <v>168</v>
      </c>
      <c r="E37" s="55">
        <f>E38+E41+E44+E47+E50+E53</f>
        <v>168</v>
      </c>
      <c r="F37" s="6"/>
      <c r="G37" s="6"/>
    </row>
    <row r="38" spans="1:7" ht="27" customHeight="1" x14ac:dyDescent="0.25">
      <c r="A38" s="16"/>
      <c r="B38" s="25" t="s">
        <v>71</v>
      </c>
      <c r="C38" s="24" t="s">
        <v>72</v>
      </c>
      <c r="D38" s="40">
        <f t="shared" si="0"/>
        <v>68</v>
      </c>
      <c r="E38" s="11">
        <f>E39</f>
        <v>68</v>
      </c>
      <c r="F38" s="6"/>
      <c r="G38" s="6"/>
    </row>
    <row r="39" spans="1:7" ht="18.75" customHeight="1" x14ac:dyDescent="0.25">
      <c r="A39" s="16"/>
      <c r="B39" s="30" t="s">
        <v>4</v>
      </c>
      <c r="C39" s="24"/>
      <c r="D39" s="40">
        <f t="shared" si="0"/>
        <v>68</v>
      </c>
      <c r="E39" s="11">
        <v>68</v>
      </c>
      <c r="F39" s="6"/>
      <c r="G39" s="6"/>
    </row>
    <row r="40" spans="1:7" ht="18.75" customHeight="1" x14ac:dyDescent="0.25">
      <c r="A40" s="16"/>
      <c r="B40" s="8" t="s">
        <v>73</v>
      </c>
      <c r="C40" s="24" t="s">
        <v>74</v>
      </c>
      <c r="D40" s="40">
        <f t="shared" si="0"/>
        <v>68</v>
      </c>
      <c r="E40" s="11">
        <v>68</v>
      </c>
      <c r="F40" s="6"/>
      <c r="G40" s="6"/>
    </row>
    <row r="41" spans="1:7" ht="27.75" customHeight="1" x14ac:dyDescent="0.25">
      <c r="A41" s="16"/>
      <c r="B41" s="71" t="s">
        <v>75</v>
      </c>
      <c r="C41" s="72" t="s">
        <v>115</v>
      </c>
      <c r="D41" s="40">
        <f t="shared" si="0"/>
        <v>59</v>
      </c>
      <c r="E41" s="43">
        <f>E42</f>
        <v>59</v>
      </c>
      <c r="F41" s="6"/>
      <c r="G41" s="6"/>
    </row>
    <row r="42" spans="1:7" ht="18.75" customHeight="1" x14ac:dyDescent="0.25">
      <c r="A42" s="16"/>
      <c r="B42" s="62" t="s">
        <v>4</v>
      </c>
      <c r="C42" s="63"/>
      <c r="D42" s="40">
        <f t="shared" si="0"/>
        <v>59</v>
      </c>
      <c r="E42" s="13">
        <f>E43</f>
        <v>59</v>
      </c>
      <c r="F42" s="6"/>
      <c r="G42" s="6"/>
    </row>
    <row r="43" spans="1:7" ht="18.75" customHeight="1" x14ac:dyDescent="0.25">
      <c r="A43" s="16"/>
      <c r="B43" s="66" t="s">
        <v>78</v>
      </c>
      <c r="C43" s="67" t="s">
        <v>79</v>
      </c>
      <c r="D43" s="40">
        <f t="shared" si="0"/>
        <v>59</v>
      </c>
      <c r="E43" s="59">
        <v>59</v>
      </c>
      <c r="F43" s="6"/>
      <c r="G43" s="6"/>
    </row>
    <row r="44" spans="1:7" ht="33.75" customHeight="1" x14ac:dyDescent="0.25">
      <c r="A44" s="16"/>
      <c r="B44" s="73" t="s">
        <v>80</v>
      </c>
      <c r="C44" s="74" t="s">
        <v>115</v>
      </c>
      <c r="D44" s="40">
        <f t="shared" si="0"/>
        <v>-7</v>
      </c>
      <c r="E44" s="75">
        <f>E45</f>
        <v>-7</v>
      </c>
      <c r="F44" s="6"/>
      <c r="G44" s="6"/>
    </row>
    <row r="45" spans="1:7" ht="18.75" customHeight="1" x14ac:dyDescent="0.25">
      <c r="A45" s="16"/>
      <c r="B45" s="70" t="s">
        <v>4</v>
      </c>
      <c r="C45" s="67"/>
      <c r="D45" s="40">
        <f t="shared" si="0"/>
        <v>-7</v>
      </c>
      <c r="E45" s="11">
        <f>E46</f>
        <v>-7</v>
      </c>
      <c r="F45" s="6"/>
      <c r="G45" s="6"/>
    </row>
    <row r="46" spans="1:7" ht="18.75" customHeight="1" x14ac:dyDescent="0.25">
      <c r="A46" s="16"/>
      <c r="B46" s="66" t="s">
        <v>78</v>
      </c>
      <c r="C46" s="67" t="s">
        <v>79</v>
      </c>
      <c r="D46" s="40">
        <f t="shared" si="0"/>
        <v>-7</v>
      </c>
      <c r="E46" s="11">
        <v>-7</v>
      </c>
      <c r="F46" s="6"/>
      <c r="G46" s="6"/>
    </row>
    <row r="47" spans="1:7" ht="30" customHeight="1" x14ac:dyDescent="0.25">
      <c r="A47" s="16"/>
      <c r="B47" s="71" t="s">
        <v>81</v>
      </c>
      <c r="C47" s="72" t="s">
        <v>115</v>
      </c>
      <c r="D47" s="40">
        <f t="shared" si="0"/>
        <v>-1</v>
      </c>
      <c r="E47" s="75">
        <f>E48</f>
        <v>-1</v>
      </c>
      <c r="F47" s="6"/>
      <c r="G47" s="6"/>
    </row>
    <row r="48" spans="1:7" ht="18.75" customHeight="1" x14ac:dyDescent="0.25">
      <c r="A48" s="16"/>
      <c r="B48" s="61" t="s">
        <v>4</v>
      </c>
      <c r="C48" s="63"/>
      <c r="D48" s="40">
        <f t="shared" si="0"/>
        <v>-1</v>
      </c>
      <c r="E48" s="68">
        <f>E49</f>
        <v>-1</v>
      </c>
      <c r="F48" s="6"/>
      <c r="G48" s="6"/>
    </row>
    <row r="49" spans="1:7" ht="18.75" customHeight="1" x14ac:dyDescent="0.25">
      <c r="A49" s="16"/>
      <c r="B49" s="66" t="s">
        <v>78</v>
      </c>
      <c r="C49" s="67" t="s">
        <v>79</v>
      </c>
      <c r="D49" s="40">
        <f t="shared" si="0"/>
        <v>-1</v>
      </c>
      <c r="E49" s="59">
        <v>-1</v>
      </c>
      <c r="F49" s="6"/>
      <c r="G49" s="6"/>
    </row>
    <row r="50" spans="1:7" ht="38.25" customHeight="1" x14ac:dyDescent="0.25">
      <c r="A50" s="16"/>
      <c r="B50" s="71" t="s">
        <v>121</v>
      </c>
      <c r="C50" s="72" t="s">
        <v>115</v>
      </c>
      <c r="D50" s="40">
        <f t="shared" si="0"/>
        <v>49</v>
      </c>
      <c r="E50" s="75">
        <f>E51</f>
        <v>49</v>
      </c>
      <c r="F50" s="6"/>
      <c r="G50" s="6"/>
    </row>
    <row r="51" spans="1:7" ht="18.75" customHeight="1" x14ac:dyDescent="0.25">
      <c r="A51" s="16"/>
      <c r="B51" s="61" t="s">
        <v>4</v>
      </c>
      <c r="C51" s="63"/>
      <c r="D51" s="40">
        <f t="shared" si="0"/>
        <v>49</v>
      </c>
      <c r="E51" s="68">
        <f>E52</f>
        <v>49</v>
      </c>
      <c r="F51" s="6"/>
      <c r="G51" s="6"/>
    </row>
    <row r="52" spans="1:7" ht="18.75" customHeight="1" x14ac:dyDescent="0.25">
      <c r="A52" s="16"/>
      <c r="B52" s="66" t="s">
        <v>78</v>
      </c>
      <c r="C52" s="67" t="s">
        <v>79</v>
      </c>
      <c r="D52" s="40">
        <f t="shared" si="0"/>
        <v>49</v>
      </c>
      <c r="E52" s="59">
        <v>49</v>
      </c>
      <c r="F52" s="6"/>
      <c r="G52" s="6"/>
    </row>
    <row r="53" spans="1:7" ht="37.5" hidden="1" customHeight="1" x14ac:dyDescent="0.25">
      <c r="A53" s="16"/>
      <c r="B53" s="69" t="s">
        <v>83</v>
      </c>
      <c r="C53" s="60" t="s">
        <v>82</v>
      </c>
      <c r="D53" s="40">
        <f t="shared" si="0"/>
        <v>0</v>
      </c>
      <c r="E53" s="13">
        <f>E54</f>
        <v>0</v>
      </c>
      <c r="F53" s="6"/>
      <c r="G53" s="6"/>
    </row>
    <row r="54" spans="1:7" ht="15" hidden="1" customHeight="1" x14ac:dyDescent="0.25">
      <c r="A54" s="16"/>
      <c r="B54" s="61" t="s">
        <v>4</v>
      </c>
      <c r="C54" s="63"/>
      <c r="D54" s="40">
        <f t="shared" si="0"/>
        <v>0</v>
      </c>
      <c r="E54" s="13">
        <f>E55+E56</f>
        <v>0</v>
      </c>
      <c r="F54" s="6"/>
      <c r="G54" s="6"/>
    </row>
    <row r="55" spans="1:7" ht="15" hidden="1" customHeight="1" x14ac:dyDescent="0.25">
      <c r="A55" s="16"/>
      <c r="B55" s="62" t="s">
        <v>76</v>
      </c>
      <c r="C55" s="63" t="s">
        <v>77</v>
      </c>
      <c r="D55" s="40">
        <f t="shared" si="0"/>
        <v>0</v>
      </c>
      <c r="E55" s="11"/>
      <c r="F55" s="6"/>
      <c r="G55" s="6"/>
    </row>
    <row r="56" spans="1:7" ht="15" hidden="1" customHeight="1" x14ac:dyDescent="0.25">
      <c r="A56" s="16"/>
      <c r="B56" s="66" t="s">
        <v>78</v>
      </c>
      <c r="C56" s="67" t="s">
        <v>79</v>
      </c>
      <c r="D56" s="40">
        <f t="shared" si="0"/>
        <v>0</v>
      </c>
      <c r="E56" s="11"/>
      <c r="F56" s="6"/>
      <c r="G56" s="6"/>
    </row>
    <row r="57" spans="1:7" ht="15" customHeight="1" x14ac:dyDescent="0.25">
      <c r="A57" s="16"/>
      <c r="B57" s="53" t="s">
        <v>87</v>
      </c>
      <c r="C57" s="54" t="s">
        <v>88</v>
      </c>
      <c r="D57" s="40">
        <f t="shared" si="0"/>
        <v>454</v>
      </c>
      <c r="E57" s="57">
        <f>E58</f>
        <v>454</v>
      </c>
      <c r="F57" s="6"/>
      <c r="G57" s="6"/>
    </row>
    <row r="58" spans="1:7" ht="15" customHeight="1" x14ac:dyDescent="0.25">
      <c r="A58" s="16"/>
      <c r="B58" s="23" t="s">
        <v>89</v>
      </c>
      <c r="C58" s="24" t="s">
        <v>90</v>
      </c>
      <c r="D58" s="40">
        <f t="shared" si="0"/>
        <v>454</v>
      </c>
      <c r="E58" s="11">
        <f>E59+E62</f>
        <v>454</v>
      </c>
      <c r="F58" s="6"/>
      <c r="G58" s="6"/>
    </row>
    <row r="59" spans="1:7" ht="15" customHeight="1" x14ac:dyDescent="0.25">
      <c r="A59" s="16"/>
      <c r="B59" s="76" t="s">
        <v>91</v>
      </c>
      <c r="C59" s="24" t="s">
        <v>90</v>
      </c>
      <c r="D59" s="40">
        <f t="shared" si="0"/>
        <v>169</v>
      </c>
      <c r="E59" s="11">
        <f>E60</f>
        <v>169</v>
      </c>
      <c r="F59" s="6"/>
      <c r="G59" s="6"/>
    </row>
    <row r="60" spans="1:7" ht="15" customHeight="1" x14ac:dyDescent="0.25">
      <c r="A60" s="16"/>
      <c r="B60" s="30" t="s">
        <v>5</v>
      </c>
      <c r="C60" s="24"/>
      <c r="D60" s="40">
        <f t="shared" si="0"/>
        <v>169</v>
      </c>
      <c r="E60" s="11">
        <f>E61</f>
        <v>169</v>
      </c>
      <c r="F60" s="6"/>
      <c r="G60" s="6"/>
    </row>
    <row r="61" spans="1:7" ht="15" customHeight="1" x14ac:dyDescent="0.25">
      <c r="A61" s="16"/>
      <c r="B61" s="62" t="s">
        <v>92</v>
      </c>
      <c r="C61" s="63" t="s">
        <v>93</v>
      </c>
      <c r="D61" s="40">
        <f t="shared" si="0"/>
        <v>169</v>
      </c>
      <c r="E61" s="11">
        <v>169</v>
      </c>
      <c r="F61" s="6"/>
      <c r="G61" s="6"/>
    </row>
    <row r="62" spans="1:7" ht="15" customHeight="1" x14ac:dyDescent="0.25">
      <c r="A62" s="16"/>
      <c r="B62" s="76" t="s">
        <v>94</v>
      </c>
      <c r="C62" s="24" t="s">
        <v>90</v>
      </c>
      <c r="D62" s="40">
        <f t="shared" si="0"/>
        <v>285</v>
      </c>
      <c r="E62" s="11">
        <f>E63+E65</f>
        <v>285</v>
      </c>
      <c r="F62" s="6"/>
      <c r="G62" s="6"/>
    </row>
    <row r="63" spans="1:7" ht="15" customHeight="1" x14ac:dyDescent="0.25">
      <c r="A63" s="16"/>
      <c r="B63" s="30" t="s">
        <v>4</v>
      </c>
      <c r="C63" s="24"/>
      <c r="D63" s="40">
        <f t="shared" si="0"/>
        <v>251</v>
      </c>
      <c r="E63" s="11">
        <f>E64</f>
        <v>251</v>
      </c>
      <c r="F63" s="6"/>
      <c r="G63" s="6"/>
    </row>
    <row r="64" spans="1:7" ht="15" customHeight="1" x14ac:dyDescent="0.25">
      <c r="A64" s="16"/>
      <c r="B64" s="26" t="s">
        <v>95</v>
      </c>
      <c r="C64" s="24" t="s">
        <v>96</v>
      </c>
      <c r="D64" s="40">
        <f t="shared" si="0"/>
        <v>251</v>
      </c>
      <c r="E64" s="11">
        <v>251</v>
      </c>
      <c r="F64" s="6"/>
      <c r="G64" s="6"/>
    </row>
    <row r="65" spans="1:12" ht="15" customHeight="1" x14ac:dyDescent="0.25">
      <c r="A65" s="16"/>
      <c r="B65" s="30" t="s">
        <v>5</v>
      </c>
      <c r="C65" s="24"/>
      <c r="D65" s="40">
        <f t="shared" si="0"/>
        <v>34</v>
      </c>
      <c r="E65" s="11">
        <f>E66</f>
        <v>34</v>
      </c>
      <c r="F65" s="6"/>
      <c r="G65" s="6"/>
    </row>
    <row r="66" spans="1:12" ht="15" customHeight="1" x14ac:dyDescent="0.25">
      <c r="A66" s="16"/>
      <c r="B66" s="62" t="s">
        <v>92</v>
      </c>
      <c r="C66" s="63" t="s">
        <v>93</v>
      </c>
      <c r="D66" s="40">
        <f t="shared" si="0"/>
        <v>34</v>
      </c>
      <c r="E66" s="11">
        <v>34</v>
      </c>
      <c r="F66" s="6"/>
      <c r="G66" s="6"/>
    </row>
    <row r="67" spans="1:12" ht="15" customHeight="1" x14ac:dyDescent="0.25">
      <c r="A67" s="16"/>
      <c r="B67" s="78" t="s">
        <v>84</v>
      </c>
      <c r="C67" s="79" t="s">
        <v>85</v>
      </c>
      <c r="D67" s="40">
        <f t="shared" si="0"/>
        <v>-100</v>
      </c>
      <c r="E67" s="57">
        <f>E68</f>
        <v>-100</v>
      </c>
      <c r="F67" s="6"/>
      <c r="G67" s="6"/>
    </row>
    <row r="68" spans="1:12" ht="15" customHeight="1" x14ac:dyDescent="0.25">
      <c r="A68" s="16"/>
      <c r="B68" s="66" t="s">
        <v>117</v>
      </c>
      <c r="C68" s="92" t="s">
        <v>86</v>
      </c>
      <c r="D68" s="40">
        <f t="shared" si="0"/>
        <v>-100</v>
      </c>
      <c r="E68" s="11">
        <f>E69</f>
        <v>-100</v>
      </c>
      <c r="F68" s="6"/>
      <c r="G68" s="6"/>
    </row>
    <row r="69" spans="1:12" ht="15" customHeight="1" x14ac:dyDescent="0.25">
      <c r="A69" s="16"/>
      <c r="B69" s="30" t="s">
        <v>4</v>
      </c>
      <c r="C69" s="67"/>
      <c r="D69" s="40">
        <f t="shared" si="0"/>
        <v>-100</v>
      </c>
      <c r="E69" s="11">
        <f>E70</f>
        <v>-100</v>
      </c>
      <c r="F69" s="6"/>
      <c r="G69" s="6"/>
    </row>
    <row r="70" spans="1:12" ht="15" customHeight="1" x14ac:dyDescent="0.25">
      <c r="A70" s="16"/>
      <c r="B70" s="26" t="s">
        <v>62</v>
      </c>
      <c r="C70" s="67"/>
      <c r="D70" s="40">
        <f t="shared" si="0"/>
        <v>-100</v>
      </c>
      <c r="E70" s="11">
        <v>-100</v>
      </c>
      <c r="F70" s="6"/>
      <c r="G70" s="6"/>
    </row>
    <row r="71" spans="1:12" x14ac:dyDescent="0.25">
      <c r="A71" s="52"/>
      <c r="B71" s="53" t="s">
        <v>54</v>
      </c>
      <c r="C71" s="54" t="s">
        <v>53</v>
      </c>
      <c r="D71" s="40">
        <f t="shared" si="0"/>
        <v>4557</v>
      </c>
      <c r="E71" s="55">
        <f>E73+E107+E103+E97+E100</f>
        <v>4557</v>
      </c>
      <c r="F71" s="15" t="e">
        <f>F73+#REF!+#REF!+#REF!</f>
        <v>#REF!</v>
      </c>
      <c r="G71" s="15" t="e">
        <f>G73+#REF!+#REF!+#REF!</f>
        <v>#REF!</v>
      </c>
    </row>
    <row r="72" spans="1:12" ht="14.25" hidden="1" customHeight="1" x14ac:dyDescent="0.25">
      <c r="A72" s="16"/>
      <c r="B72" s="26" t="s">
        <v>11</v>
      </c>
      <c r="C72" s="31">
        <v>70</v>
      </c>
      <c r="D72" s="40">
        <f t="shared" si="0"/>
        <v>0</v>
      </c>
      <c r="E72" s="11"/>
      <c r="F72" s="6" t="e">
        <f>#REF!+#REF!+#REF!+E72</f>
        <v>#REF!</v>
      </c>
      <c r="G72" s="6" t="e">
        <f>D72-F72</f>
        <v>#REF!</v>
      </c>
    </row>
    <row r="73" spans="1:12" ht="27.75" customHeight="1" x14ac:dyDescent="0.25">
      <c r="A73" s="33"/>
      <c r="B73" s="25" t="s">
        <v>23</v>
      </c>
      <c r="C73" s="31" t="s">
        <v>13</v>
      </c>
      <c r="D73" s="40">
        <f t="shared" si="0"/>
        <v>1721</v>
      </c>
      <c r="E73" s="13">
        <f>E74+E76</f>
        <v>1721</v>
      </c>
      <c r="F73" s="6" t="e">
        <f>#REF!+#REF!+#REF!+E73</f>
        <v>#REF!</v>
      </c>
      <c r="G73" s="6" t="e">
        <f>D73-F73</f>
        <v>#REF!</v>
      </c>
    </row>
    <row r="74" spans="1:12" x14ac:dyDescent="0.25">
      <c r="A74" s="16"/>
      <c r="B74" s="30" t="s">
        <v>4</v>
      </c>
      <c r="C74" s="31"/>
      <c r="D74" s="40">
        <f t="shared" si="0"/>
        <v>1696</v>
      </c>
      <c r="E74" s="13">
        <f>E75</f>
        <v>1696</v>
      </c>
      <c r="F74" s="6" t="e">
        <f>#REF!+#REF!+#REF!+E74</f>
        <v>#REF!</v>
      </c>
      <c r="G74" s="6" t="e">
        <f>D74-F74</f>
        <v>#REF!</v>
      </c>
      <c r="L74" s="12"/>
    </row>
    <row r="75" spans="1:12" ht="15.75" customHeight="1" x14ac:dyDescent="0.25">
      <c r="A75" s="16"/>
      <c r="B75" s="26" t="s">
        <v>42</v>
      </c>
      <c r="C75" s="24">
        <v>10</v>
      </c>
      <c r="D75" s="40">
        <f t="shared" si="0"/>
        <v>1696</v>
      </c>
      <c r="E75" s="11">
        <f>-25-24+1745</f>
        <v>1696</v>
      </c>
      <c r="F75" s="6" t="e">
        <f>#REF!+#REF!+#REF!+E75</f>
        <v>#REF!</v>
      </c>
      <c r="G75" s="6" t="e">
        <f>D75-F75</f>
        <v>#REF!</v>
      </c>
      <c r="L75" s="12"/>
    </row>
    <row r="76" spans="1:12" ht="14.25" customHeight="1" x14ac:dyDescent="0.25">
      <c r="A76" s="16"/>
      <c r="B76" s="23" t="s">
        <v>5</v>
      </c>
      <c r="C76" s="24"/>
      <c r="D76" s="40">
        <f t="shared" si="0"/>
        <v>25</v>
      </c>
      <c r="E76" s="11">
        <f>E77</f>
        <v>25</v>
      </c>
      <c r="F76" s="6"/>
      <c r="G76" s="6"/>
      <c r="L76" s="12"/>
    </row>
    <row r="77" spans="1:12" ht="14.25" customHeight="1" x14ac:dyDescent="0.25">
      <c r="A77" s="16"/>
      <c r="B77" s="26" t="s">
        <v>47</v>
      </c>
      <c r="C77" s="24">
        <v>70</v>
      </c>
      <c r="D77" s="40">
        <f t="shared" si="0"/>
        <v>25</v>
      </c>
      <c r="E77" s="11">
        <f>25</f>
        <v>25</v>
      </c>
      <c r="F77" s="6" t="e">
        <f>#REF!+#REF!+#REF!+E77</f>
        <v>#REF!</v>
      </c>
      <c r="G77" s="6" t="e">
        <f t="shared" ref="G77" si="3">D77-F77</f>
        <v>#REF!</v>
      </c>
      <c r="I77" s="12"/>
    </row>
    <row r="78" spans="1:12" ht="15" hidden="1" customHeight="1" x14ac:dyDescent="0.25">
      <c r="A78" s="16"/>
      <c r="B78" s="26" t="s">
        <v>24</v>
      </c>
      <c r="C78" s="24"/>
      <c r="D78" s="40">
        <f t="shared" si="0"/>
        <v>0</v>
      </c>
      <c r="E78" s="11"/>
      <c r="F78" s="6" t="e">
        <f>#REF!+#REF!+#REF!+E78</f>
        <v>#REF!</v>
      </c>
      <c r="G78" s="6" t="e">
        <f t="shared" ref="G78:G116" si="4">D78-F78</f>
        <v>#REF!</v>
      </c>
    </row>
    <row r="79" spans="1:12" ht="15" hidden="1" customHeight="1" x14ac:dyDescent="0.25">
      <c r="A79" s="16"/>
      <c r="B79" s="26" t="s">
        <v>25</v>
      </c>
      <c r="C79" s="24"/>
      <c r="D79" s="40">
        <f t="shared" ref="D79:D117" si="5">E79</f>
        <v>0</v>
      </c>
      <c r="E79" s="11"/>
      <c r="F79" s="6" t="e">
        <f>#REF!+#REF!+#REF!+E79</f>
        <v>#REF!</v>
      </c>
      <c r="G79" s="6" t="e">
        <f t="shared" si="4"/>
        <v>#REF!</v>
      </c>
    </row>
    <row r="80" spans="1:12" ht="15" hidden="1" customHeight="1" x14ac:dyDescent="0.25">
      <c r="A80" s="16"/>
      <c r="B80" s="26" t="s">
        <v>26</v>
      </c>
      <c r="C80" s="24"/>
      <c r="D80" s="40">
        <f t="shared" si="5"/>
        <v>0</v>
      </c>
      <c r="E80" s="11"/>
      <c r="F80" s="6" t="e">
        <f>#REF!+#REF!+#REF!+E80</f>
        <v>#REF!</v>
      </c>
      <c r="G80" s="6" t="e">
        <f t="shared" si="4"/>
        <v>#REF!</v>
      </c>
    </row>
    <row r="81" spans="1:8" ht="21" hidden="1" customHeight="1" x14ac:dyDescent="0.25">
      <c r="A81" s="16"/>
      <c r="B81" s="32"/>
      <c r="C81" s="24"/>
      <c r="D81" s="40">
        <f t="shared" si="5"/>
        <v>0</v>
      </c>
      <c r="E81" s="11"/>
      <c r="F81" s="6" t="e">
        <f>#REF!+#REF!+#REF!+E81</f>
        <v>#REF!</v>
      </c>
      <c r="G81" s="6" t="e">
        <f t="shared" si="4"/>
        <v>#REF!</v>
      </c>
    </row>
    <row r="82" spans="1:8" ht="23.25" hidden="1" customHeight="1" x14ac:dyDescent="0.25">
      <c r="A82" s="16"/>
      <c r="B82" s="38"/>
      <c r="C82" s="24"/>
      <c r="D82" s="40">
        <f t="shared" si="5"/>
        <v>0</v>
      </c>
      <c r="E82" s="11"/>
      <c r="F82" s="6" t="e">
        <f>#REF!+#REF!+#REF!+E82</f>
        <v>#REF!</v>
      </c>
      <c r="G82" s="6" t="e">
        <f t="shared" si="4"/>
        <v>#REF!</v>
      </c>
    </row>
    <row r="83" spans="1:8" ht="17.25" hidden="1" customHeight="1" x14ac:dyDescent="0.25">
      <c r="A83" s="16"/>
      <c r="B83" s="38"/>
      <c r="C83" s="24"/>
      <c r="D83" s="40">
        <f t="shared" si="5"/>
        <v>0</v>
      </c>
      <c r="E83" s="11"/>
      <c r="F83" s="6" t="e">
        <f>#REF!+#REF!+#REF!+E83</f>
        <v>#REF!</v>
      </c>
      <c r="G83" s="6" t="e">
        <f t="shared" si="4"/>
        <v>#REF!</v>
      </c>
    </row>
    <row r="84" spans="1:8" ht="21" hidden="1" customHeight="1" x14ac:dyDescent="0.25">
      <c r="A84" s="16"/>
      <c r="B84" s="32"/>
      <c r="C84" s="24"/>
      <c r="D84" s="40">
        <f t="shared" si="5"/>
        <v>0</v>
      </c>
      <c r="E84" s="11"/>
      <c r="F84" s="6" t="e">
        <f>#REF!+#REF!+#REF!+E84</f>
        <v>#REF!</v>
      </c>
      <c r="G84" s="6" t="e">
        <f t="shared" si="4"/>
        <v>#REF!</v>
      </c>
    </row>
    <row r="85" spans="1:8" ht="24" hidden="1" customHeight="1" x14ac:dyDescent="0.25">
      <c r="A85" s="8"/>
      <c r="B85" s="16" t="s">
        <v>16</v>
      </c>
      <c r="C85" s="31">
        <v>70</v>
      </c>
      <c r="D85" s="40">
        <f t="shared" si="5"/>
        <v>0</v>
      </c>
      <c r="E85" s="11"/>
      <c r="F85" s="6" t="e">
        <f>#REF!+#REF!+#REF!+E85</f>
        <v>#REF!</v>
      </c>
      <c r="G85" s="6" t="e">
        <f t="shared" si="4"/>
        <v>#REF!</v>
      </c>
    </row>
    <row r="86" spans="1:8" ht="59.25" hidden="1" customHeight="1" x14ac:dyDescent="0.25">
      <c r="A86" s="8"/>
      <c r="B86" s="46" t="s">
        <v>38</v>
      </c>
      <c r="C86" s="35">
        <f>C87</f>
        <v>58</v>
      </c>
      <c r="D86" s="40">
        <f t="shared" si="5"/>
        <v>0</v>
      </c>
      <c r="E86" s="14"/>
      <c r="F86" s="6" t="e">
        <f>#REF!+#REF!+#REF!+E86</f>
        <v>#REF!</v>
      </c>
      <c r="G86" s="6" t="e">
        <f t="shared" si="4"/>
        <v>#REF!</v>
      </c>
      <c r="H86" s="2" t="s">
        <v>39</v>
      </c>
    </row>
    <row r="87" spans="1:8" ht="13.5" hidden="1" customHeight="1" x14ac:dyDescent="0.25">
      <c r="A87" s="8"/>
      <c r="B87" s="34" t="s">
        <v>5</v>
      </c>
      <c r="C87" s="35">
        <f>C88</f>
        <v>58</v>
      </c>
      <c r="D87" s="40">
        <f t="shared" si="5"/>
        <v>0</v>
      </c>
      <c r="E87" s="14"/>
      <c r="F87" s="6" t="e">
        <f>#REF!+#REF!+#REF!+E87</f>
        <v>#REF!</v>
      </c>
      <c r="G87" s="6" t="e">
        <f t="shared" si="4"/>
        <v>#REF!</v>
      </c>
    </row>
    <row r="88" spans="1:8" ht="13.5" hidden="1" customHeight="1" x14ac:dyDescent="0.25">
      <c r="A88" s="8"/>
      <c r="B88" s="34" t="s">
        <v>8</v>
      </c>
      <c r="C88" s="36">
        <v>58</v>
      </c>
      <c r="D88" s="40">
        <f t="shared" si="5"/>
        <v>0</v>
      </c>
      <c r="E88" s="14"/>
      <c r="F88" s="6" t="e">
        <f>#REF!+#REF!+#REF!+E88</f>
        <v>#REF!</v>
      </c>
      <c r="G88" s="6" t="e">
        <f t="shared" si="4"/>
        <v>#REF!</v>
      </c>
    </row>
    <row r="89" spans="1:8" ht="13.5" hidden="1" customHeight="1" x14ac:dyDescent="0.25">
      <c r="A89" s="8"/>
      <c r="B89" s="34" t="s">
        <v>30</v>
      </c>
      <c r="C89" s="36" t="s">
        <v>27</v>
      </c>
      <c r="D89" s="40">
        <f t="shared" si="5"/>
        <v>0</v>
      </c>
      <c r="E89" s="14"/>
      <c r="F89" s="6" t="e">
        <f>#REF!+#REF!+#REF!+E89</f>
        <v>#REF!</v>
      </c>
      <c r="G89" s="6" t="e">
        <f t="shared" si="4"/>
        <v>#REF!</v>
      </c>
    </row>
    <row r="90" spans="1:8" ht="13.5" hidden="1" customHeight="1" x14ac:dyDescent="0.25">
      <c r="A90" s="8"/>
      <c r="B90" s="34" t="s">
        <v>22</v>
      </c>
      <c r="C90" s="36" t="s">
        <v>28</v>
      </c>
      <c r="D90" s="40">
        <f t="shared" si="5"/>
        <v>0</v>
      </c>
      <c r="E90" s="14"/>
      <c r="F90" s="6" t="e">
        <f>#REF!+#REF!+#REF!+E90</f>
        <v>#REF!</v>
      </c>
      <c r="G90" s="6" t="e">
        <f t="shared" si="4"/>
        <v>#REF!</v>
      </c>
    </row>
    <row r="91" spans="1:8" ht="13.5" hidden="1" customHeight="1" x14ac:dyDescent="0.25">
      <c r="A91" s="8"/>
      <c r="B91" s="34" t="s">
        <v>12</v>
      </c>
      <c r="C91" s="36" t="s">
        <v>29</v>
      </c>
      <c r="D91" s="40">
        <f t="shared" si="5"/>
        <v>0</v>
      </c>
      <c r="E91" s="14"/>
      <c r="F91" s="6" t="e">
        <f>#REF!+#REF!+#REF!+E91</f>
        <v>#REF!</v>
      </c>
      <c r="G91" s="6" t="e">
        <f t="shared" si="4"/>
        <v>#REF!</v>
      </c>
    </row>
    <row r="92" spans="1:8" ht="13.5" hidden="1" customHeight="1" x14ac:dyDescent="0.25">
      <c r="A92" s="8"/>
      <c r="B92" s="47" t="s">
        <v>21</v>
      </c>
      <c r="C92" s="31">
        <v>87.02</v>
      </c>
      <c r="D92" s="40">
        <f t="shared" si="5"/>
        <v>0</v>
      </c>
      <c r="E92" s="13"/>
      <c r="F92" s="6" t="e">
        <f>#REF!+#REF!+#REF!+E92</f>
        <v>#REF!</v>
      </c>
      <c r="G92" s="6" t="e">
        <f t="shared" si="4"/>
        <v>#REF!</v>
      </c>
    </row>
    <row r="93" spans="1:8" ht="34.5" hidden="1" customHeight="1" x14ac:dyDescent="0.25">
      <c r="A93" s="8"/>
      <c r="B93" s="37" t="s">
        <v>20</v>
      </c>
      <c r="C93" s="31" t="s">
        <v>17</v>
      </c>
      <c r="D93" s="40">
        <f t="shared" si="5"/>
        <v>0</v>
      </c>
      <c r="E93" s="13"/>
      <c r="F93" s="6" t="e">
        <f>#REF!+#REF!+#REF!+E93</f>
        <v>#REF!</v>
      </c>
      <c r="G93" s="6" t="e">
        <f t="shared" si="4"/>
        <v>#REF!</v>
      </c>
    </row>
    <row r="94" spans="1:8" ht="22.5" hidden="1" customHeight="1" x14ac:dyDescent="0.25">
      <c r="A94" s="8"/>
      <c r="B94" s="26" t="s">
        <v>5</v>
      </c>
      <c r="C94" s="31"/>
      <c r="D94" s="40">
        <f t="shared" si="5"/>
        <v>0</v>
      </c>
      <c r="E94" s="11"/>
      <c r="F94" s="6" t="e">
        <f>#REF!+#REF!+#REF!+E94</f>
        <v>#REF!</v>
      </c>
      <c r="G94" s="6" t="e">
        <f t="shared" si="4"/>
        <v>#REF!</v>
      </c>
    </row>
    <row r="95" spans="1:8" ht="27.75" hidden="1" customHeight="1" x14ac:dyDescent="0.25">
      <c r="A95" s="8"/>
      <c r="B95" s="48" t="s">
        <v>14</v>
      </c>
      <c r="C95" s="49" t="s">
        <v>15</v>
      </c>
      <c r="D95" s="40">
        <f t="shared" si="5"/>
        <v>0</v>
      </c>
      <c r="E95" s="11"/>
      <c r="F95" s="6" t="e">
        <f>#REF!+#REF!+#REF!+E95</f>
        <v>#REF!</v>
      </c>
      <c r="G95" s="6" t="e">
        <f t="shared" si="4"/>
        <v>#REF!</v>
      </c>
    </row>
    <row r="96" spans="1:8" ht="22.5" hidden="1" customHeight="1" x14ac:dyDescent="0.25">
      <c r="A96" s="8"/>
      <c r="B96" s="50" t="s">
        <v>18</v>
      </c>
      <c r="C96" s="51"/>
      <c r="D96" s="40">
        <f t="shared" si="5"/>
        <v>0</v>
      </c>
      <c r="E96" s="89"/>
      <c r="F96" s="6" t="e">
        <f>#REF!+#REF!+#REF!+E96</f>
        <v>#REF!</v>
      </c>
      <c r="G96" s="6" t="e">
        <f t="shared" si="4"/>
        <v>#REF!</v>
      </c>
    </row>
    <row r="97" spans="1:7" ht="30" customHeight="1" x14ac:dyDescent="0.25">
      <c r="A97" s="8"/>
      <c r="B97" s="90" t="s">
        <v>118</v>
      </c>
      <c r="C97" s="90" t="s">
        <v>110</v>
      </c>
      <c r="D97" s="40">
        <f t="shared" si="5"/>
        <v>2734</v>
      </c>
      <c r="E97" s="88">
        <f>E98</f>
        <v>2734</v>
      </c>
      <c r="F97" s="6"/>
      <c r="G97" s="6"/>
    </row>
    <row r="98" spans="1:7" ht="22.5" customHeight="1" x14ac:dyDescent="0.25">
      <c r="A98" s="8"/>
      <c r="B98" s="16" t="s">
        <v>4</v>
      </c>
      <c r="C98" s="82"/>
      <c r="D98" s="40">
        <f t="shared" si="5"/>
        <v>2734</v>
      </c>
      <c r="E98" s="11">
        <f>E99</f>
        <v>2734</v>
      </c>
      <c r="F98" s="6"/>
      <c r="G98" s="6"/>
    </row>
    <row r="99" spans="1:7" ht="22.5" customHeight="1" x14ac:dyDescent="0.25">
      <c r="A99" s="8"/>
      <c r="B99" s="8" t="s">
        <v>42</v>
      </c>
      <c r="C99" s="85">
        <v>10</v>
      </c>
      <c r="D99" s="40">
        <f t="shared" si="5"/>
        <v>2734</v>
      </c>
      <c r="E99" s="11">
        <v>2734</v>
      </c>
      <c r="F99" s="6"/>
      <c r="G99" s="6"/>
    </row>
    <row r="100" spans="1:7" ht="30" customHeight="1" x14ac:dyDescent="0.25">
      <c r="A100" s="8"/>
      <c r="B100" s="90" t="s">
        <v>111</v>
      </c>
      <c r="C100" s="85" t="s">
        <v>112</v>
      </c>
      <c r="D100" s="40">
        <f t="shared" si="5"/>
        <v>48</v>
      </c>
      <c r="E100" s="11">
        <f>E101</f>
        <v>48</v>
      </c>
      <c r="F100" s="6"/>
      <c r="G100" s="6"/>
    </row>
    <row r="101" spans="1:7" ht="22.5" customHeight="1" x14ac:dyDescent="0.25">
      <c r="A101" s="8"/>
      <c r="B101" s="16" t="s">
        <v>4</v>
      </c>
      <c r="C101" s="82"/>
      <c r="D101" s="40">
        <f t="shared" si="5"/>
        <v>48</v>
      </c>
      <c r="E101" s="11">
        <f>E102</f>
        <v>48</v>
      </c>
      <c r="F101" s="6"/>
      <c r="G101" s="6"/>
    </row>
    <row r="102" spans="1:7" ht="22.5" customHeight="1" x14ac:dyDescent="0.25">
      <c r="A102" s="8"/>
      <c r="B102" s="91" t="s">
        <v>113</v>
      </c>
      <c r="C102" s="24">
        <v>20</v>
      </c>
      <c r="D102" s="40">
        <f t="shared" si="5"/>
        <v>48</v>
      </c>
      <c r="E102" s="11">
        <v>48</v>
      </c>
      <c r="F102" s="6"/>
      <c r="G102" s="6"/>
    </row>
    <row r="103" spans="1:7" ht="27.75" customHeight="1" x14ac:dyDescent="0.25">
      <c r="A103" s="8"/>
      <c r="B103" s="80" t="s">
        <v>116</v>
      </c>
      <c r="C103" s="5" t="s">
        <v>13</v>
      </c>
      <c r="D103" s="40">
        <f t="shared" si="5"/>
        <v>24</v>
      </c>
      <c r="E103" s="11">
        <f>E104</f>
        <v>24</v>
      </c>
      <c r="F103" s="6"/>
      <c r="G103" s="6"/>
    </row>
    <row r="104" spans="1:7" ht="20.25" customHeight="1" x14ac:dyDescent="0.25">
      <c r="A104" s="8"/>
      <c r="B104" s="62" t="s">
        <v>5</v>
      </c>
      <c r="C104" s="82"/>
      <c r="D104" s="40">
        <f t="shared" si="5"/>
        <v>24</v>
      </c>
      <c r="E104" s="11">
        <f>E105</f>
        <v>24</v>
      </c>
      <c r="F104" s="6"/>
      <c r="G104" s="6"/>
    </row>
    <row r="105" spans="1:7" ht="30" customHeight="1" x14ac:dyDescent="0.25">
      <c r="A105" s="8"/>
      <c r="B105" s="81" t="s">
        <v>97</v>
      </c>
      <c r="C105" s="82"/>
      <c r="D105" s="40">
        <f t="shared" si="5"/>
        <v>24</v>
      </c>
      <c r="E105" s="11">
        <v>24</v>
      </c>
      <c r="F105" s="6"/>
      <c r="G105" s="6"/>
    </row>
    <row r="106" spans="1:7" ht="22.5" customHeight="1" x14ac:dyDescent="0.25">
      <c r="A106" s="8"/>
      <c r="B106" s="62" t="s">
        <v>98</v>
      </c>
      <c r="C106" s="63" t="s">
        <v>99</v>
      </c>
      <c r="D106" s="40">
        <f t="shared" si="5"/>
        <v>24</v>
      </c>
      <c r="E106" s="11">
        <v>24</v>
      </c>
      <c r="F106" s="6"/>
      <c r="G106" s="6"/>
    </row>
    <row r="107" spans="1:7" ht="27" customHeight="1" x14ac:dyDescent="0.25">
      <c r="A107" s="8"/>
      <c r="B107" s="25" t="s">
        <v>100</v>
      </c>
      <c r="C107" s="31" t="s">
        <v>63</v>
      </c>
      <c r="D107" s="40">
        <f t="shared" si="5"/>
        <v>30</v>
      </c>
      <c r="E107" s="11">
        <f>E108</f>
        <v>30</v>
      </c>
      <c r="F107" s="6"/>
      <c r="G107" s="6"/>
    </row>
    <row r="108" spans="1:7" ht="20.25" customHeight="1" x14ac:dyDescent="0.25">
      <c r="A108" s="8"/>
      <c r="B108" s="30" t="s">
        <v>4</v>
      </c>
      <c r="C108" s="24"/>
      <c r="D108" s="40">
        <f t="shared" si="5"/>
        <v>30</v>
      </c>
      <c r="E108" s="11">
        <f>E109</f>
        <v>30</v>
      </c>
      <c r="F108" s="6"/>
      <c r="G108" s="6"/>
    </row>
    <row r="109" spans="1:7" ht="29.25" customHeight="1" x14ac:dyDescent="0.25">
      <c r="A109" s="8"/>
      <c r="B109" s="38" t="s">
        <v>64</v>
      </c>
      <c r="C109" s="24" t="s">
        <v>65</v>
      </c>
      <c r="D109" s="40">
        <f t="shared" si="5"/>
        <v>30</v>
      </c>
      <c r="E109" s="11">
        <f>E110</f>
        <v>30</v>
      </c>
      <c r="F109" s="6"/>
      <c r="G109" s="6"/>
    </row>
    <row r="110" spans="1:7" ht="17.25" customHeight="1" x14ac:dyDescent="0.25">
      <c r="A110" s="8"/>
      <c r="B110" s="26" t="s">
        <v>62</v>
      </c>
      <c r="C110" s="24">
        <v>20</v>
      </c>
      <c r="D110" s="40">
        <f t="shared" si="5"/>
        <v>30</v>
      </c>
      <c r="E110" s="11">
        <v>30</v>
      </c>
      <c r="F110" s="6"/>
      <c r="G110" s="6"/>
    </row>
    <row r="111" spans="1:7" ht="22.5" customHeight="1" x14ac:dyDescent="0.25">
      <c r="A111" s="8"/>
      <c r="B111" s="53" t="s">
        <v>58</v>
      </c>
      <c r="C111" s="54" t="s">
        <v>59</v>
      </c>
      <c r="D111" s="40">
        <f t="shared" si="5"/>
        <v>728</v>
      </c>
      <c r="E111" s="57">
        <f>E112</f>
        <v>728</v>
      </c>
      <c r="F111" s="6"/>
      <c r="G111" s="6"/>
    </row>
    <row r="112" spans="1:7" ht="22.5" customHeight="1" x14ac:dyDescent="0.25">
      <c r="A112" s="8"/>
      <c r="B112" s="30" t="s">
        <v>60</v>
      </c>
      <c r="C112" s="31" t="s">
        <v>61</v>
      </c>
      <c r="D112" s="40">
        <f t="shared" si="5"/>
        <v>728</v>
      </c>
      <c r="E112" s="11">
        <f>E113+E115</f>
        <v>728</v>
      </c>
      <c r="F112" s="6"/>
      <c r="G112" s="6"/>
    </row>
    <row r="113" spans="1:9" ht="22.5" customHeight="1" x14ac:dyDescent="0.25">
      <c r="A113" s="8"/>
      <c r="B113" s="30" t="s">
        <v>4</v>
      </c>
      <c r="C113" s="24"/>
      <c r="D113" s="40">
        <f t="shared" si="5"/>
        <v>700</v>
      </c>
      <c r="E113" s="11">
        <f>E114</f>
        <v>700</v>
      </c>
      <c r="F113" s="6"/>
      <c r="G113" s="6"/>
    </row>
    <row r="114" spans="1:9" ht="22.5" customHeight="1" x14ac:dyDescent="0.25">
      <c r="A114" s="8"/>
      <c r="B114" s="26" t="s">
        <v>62</v>
      </c>
      <c r="C114" s="24">
        <v>20</v>
      </c>
      <c r="D114" s="40">
        <f t="shared" si="5"/>
        <v>700</v>
      </c>
      <c r="E114" s="11">
        <v>700</v>
      </c>
      <c r="F114" s="6"/>
      <c r="G114" s="6"/>
    </row>
    <row r="115" spans="1:9" ht="22.5" customHeight="1" x14ac:dyDescent="0.25">
      <c r="A115" s="8"/>
      <c r="B115" s="23" t="s">
        <v>5</v>
      </c>
      <c r="C115" s="31"/>
      <c r="D115" s="40">
        <f t="shared" si="5"/>
        <v>28</v>
      </c>
      <c r="E115" s="11">
        <f>E116</f>
        <v>28</v>
      </c>
      <c r="F115" s="6"/>
      <c r="G115" s="6"/>
    </row>
    <row r="116" spans="1:9" ht="17.25" customHeight="1" x14ac:dyDescent="0.25">
      <c r="A116" s="16"/>
      <c r="B116" s="26" t="s">
        <v>47</v>
      </c>
      <c r="C116" s="24">
        <v>70</v>
      </c>
      <c r="D116" s="40">
        <f t="shared" si="5"/>
        <v>28</v>
      </c>
      <c r="E116" s="59">
        <v>28</v>
      </c>
      <c r="F116" s="6" t="e">
        <f>#REF!+#REF!+#REF!+E116</f>
        <v>#REF!</v>
      </c>
      <c r="G116" s="6" t="e">
        <f t="shared" si="4"/>
        <v>#REF!</v>
      </c>
      <c r="I116" s="12"/>
    </row>
    <row r="117" spans="1:9" ht="22.5" customHeight="1" x14ac:dyDescent="0.25">
      <c r="A117" s="1"/>
      <c r="B117" s="16" t="s">
        <v>19</v>
      </c>
      <c r="C117" s="58"/>
      <c r="D117" s="40">
        <f t="shared" si="5"/>
        <v>0</v>
      </c>
      <c r="E117" s="11">
        <f>E12-E23</f>
        <v>0</v>
      </c>
      <c r="F117" s="12"/>
      <c r="G117" s="12"/>
    </row>
  </sheetData>
  <mergeCells count="7">
    <mergeCell ref="B2:C2"/>
    <mergeCell ref="A10:A11"/>
    <mergeCell ref="B10:B11"/>
    <mergeCell ref="C10:C11"/>
    <mergeCell ref="A5:G5"/>
    <mergeCell ref="A6:G6"/>
    <mergeCell ref="B7:G7"/>
  </mergeCells>
  <pageMargins left="0.86614173228346458" right="0.15748031496062992" top="0.27559055118110237" bottom="0.23622047244094491" header="0.15748031496062992" footer="0.19685039370078741"/>
  <pageSetup paperSize="9" orientation="portrait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zoomScale="115" zoomScaleNormal="115" workbookViewId="0">
      <pane xSplit="3" ySplit="11" topLeftCell="D18" activePane="bottomRight" state="frozen"/>
      <selection pane="topRight" activeCell="D1" sqref="D1"/>
      <selection pane="bottomLeft" activeCell="A12" sqref="A12"/>
      <selection pane="bottomRight" activeCell="K10" sqref="K10"/>
    </sheetView>
  </sheetViews>
  <sheetFormatPr defaultColWidth="9.109375" defaultRowHeight="13.2" x14ac:dyDescent="0.25"/>
  <cols>
    <col min="1" max="1" width="2.44140625" style="2" customWidth="1"/>
    <col min="2" max="2" width="46.5546875" style="2" customWidth="1"/>
    <col min="3" max="3" width="9.88671875" style="2" customWidth="1"/>
    <col min="4" max="4" width="12.109375" style="2" customWidth="1"/>
    <col min="5" max="5" width="13.33203125" style="2" customWidth="1"/>
    <col min="6" max="6" width="6.6640625" style="2" hidden="1" customWidth="1"/>
    <col min="7" max="7" width="3.33203125" style="2" hidden="1" customWidth="1"/>
    <col min="8" max="8" width="9.33203125" style="2" bestFit="1" customWidth="1"/>
    <col min="9" max="9" width="9.88671875" style="2" bestFit="1" customWidth="1"/>
    <col min="10" max="16384" width="9.109375" style="2"/>
  </cols>
  <sheetData>
    <row r="1" spans="1:7" s="1" customFormat="1" x14ac:dyDescent="0.25">
      <c r="A1" s="17" t="s">
        <v>31</v>
      </c>
      <c r="C1" s="18" t="s">
        <v>122</v>
      </c>
      <c r="G1" s="1" t="s">
        <v>40</v>
      </c>
    </row>
    <row r="2" spans="1:7" x14ac:dyDescent="0.25">
      <c r="A2" s="17"/>
      <c r="B2" s="93" t="s">
        <v>34</v>
      </c>
      <c r="C2" s="93"/>
      <c r="G2" s="2" t="s">
        <v>41</v>
      </c>
    </row>
    <row r="3" spans="1:7" x14ac:dyDescent="0.25">
      <c r="A3" s="17" t="s">
        <v>33</v>
      </c>
      <c r="B3" s="3"/>
      <c r="C3" s="3"/>
    </row>
    <row r="4" spans="1:7" ht="33.75" customHeight="1" x14ac:dyDescent="0.25">
      <c r="A4" s="19"/>
      <c r="B4" s="3"/>
      <c r="C4" s="3"/>
    </row>
    <row r="5" spans="1:7" ht="18" customHeight="1" x14ac:dyDescent="0.25">
      <c r="A5" s="98" t="s">
        <v>50</v>
      </c>
      <c r="B5" s="98"/>
      <c r="C5" s="98"/>
      <c r="D5" s="98"/>
      <c r="E5" s="98"/>
      <c r="F5" s="98"/>
      <c r="G5" s="98"/>
    </row>
    <row r="6" spans="1:7" ht="13.5" customHeight="1" x14ac:dyDescent="0.25">
      <c r="A6" s="99" t="s">
        <v>55</v>
      </c>
      <c r="B6" s="99"/>
      <c r="C6" s="99"/>
      <c r="D6" s="99"/>
      <c r="E6" s="99"/>
      <c r="F6" s="99"/>
      <c r="G6" s="99"/>
    </row>
    <row r="7" spans="1:7" ht="13.5" customHeight="1" x14ac:dyDescent="0.25">
      <c r="A7" s="1"/>
      <c r="B7" s="99"/>
      <c r="C7" s="100"/>
      <c r="D7" s="100"/>
      <c r="E7" s="100"/>
      <c r="F7" s="100"/>
      <c r="G7" s="100"/>
    </row>
    <row r="8" spans="1:7" ht="13.5" customHeight="1" x14ac:dyDescent="0.25">
      <c r="A8" s="1"/>
      <c r="C8" s="4"/>
      <c r="D8" s="4"/>
      <c r="E8" s="4"/>
    </row>
    <row r="9" spans="1:7" x14ac:dyDescent="0.25">
      <c r="A9" s="1"/>
      <c r="C9" s="4"/>
      <c r="D9" s="4"/>
      <c r="E9" s="2" t="s">
        <v>49</v>
      </c>
    </row>
    <row r="10" spans="1:7" ht="28.5" customHeight="1" x14ac:dyDescent="0.25">
      <c r="A10" s="94" t="s">
        <v>0</v>
      </c>
      <c r="B10" s="96" t="s">
        <v>1</v>
      </c>
      <c r="C10" s="96" t="s">
        <v>2</v>
      </c>
      <c r="D10" s="20" t="s">
        <v>51</v>
      </c>
      <c r="E10" s="5" t="s">
        <v>52</v>
      </c>
      <c r="F10" s="21"/>
      <c r="G10" s="21"/>
    </row>
    <row r="11" spans="1:7" ht="23.25" customHeight="1" x14ac:dyDescent="0.25">
      <c r="A11" s="95"/>
      <c r="B11" s="97"/>
      <c r="C11" s="97"/>
      <c r="D11" s="22" t="s">
        <v>56</v>
      </c>
      <c r="E11" s="5" t="s">
        <v>3</v>
      </c>
      <c r="F11" s="5"/>
      <c r="G11" s="5"/>
    </row>
    <row r="12" spans="1:7" ht="23.25" customHeight="1" x14ac:dyDescent="0.25">
      <c r="A12" s="77"/>
      <c r="B12" s="28" t="s">
        <v>35</v>
      </c>
      <c r="C12" s="29"/>
      <c r="D12" s="83">
        <f>E12</f>
        <v>0</v>
      </c>
      <c r="E12" s="13">
        <f>E13+E15</f>
        <v>0</v>
      </c>
      <c r="F12" s="5"/>
      <c r="G12" s="5"/>
    </row>
    <row r="13" spans="1:7" ht="23.25" customHeight="1" x14ac:dyDescent="0.25">
      <c r="A13" s="77"/>
      <c r="B13" s="41" t="s">
        <v>4</v>
      </c>
      <c r="C13" s="44"/>
      <c r="D13" s="83">
        <f t="shared" ref="D13:D48" si="0">E13</f>
        <v>-4479</v>
      </c>
      <c r="E13" s="13">
        <f>E14</f>
        <v>-4479</v>
      </c>
      <c r="F13" s="5"/>
      <c r="G13" s="5"/>
    </row>
    <row r="14" spans="1:7" ht="23.25" customHeight="1" x14ac:dyDescent="0.25">
      <c r="A14" s="77"/>
      <c r="B14" s="27" t="s">
        <v>43</v>
      </c>
      <c r="C14" s="39" t="s">
        <v>44</v>
      </c>
      <c r="D14" s="83">
        <f t="shared" si="0"/>
        <v>-4479</v>
      </c>
      <c r="E14" s="13">
        <f>-E15</f>
        <v>-4479</v>
      </c>
      <c r="F14" s="5"/>
      <c r="G14" s="5"/>
    </row>
    <row r="15" spans="1:7" ht="23.25" customHeight="1" x14ac:dyDescent="0.25">
      <c r="A15" s="77"/>
      <c r="B15" s="42" t="s">
        <v>5</v>
      </c>
      <c r="C15" s="45"/>
      <c r="D15" s="83">
        <f t="shared" si="0"/>
        <v>4479</v>
      </c>
      <c r="E15" s="13">
        <f>E16</f>
        <v>4479</v>
      </c>
      <c r="F15" s="5"/>
      <c r="G15" s="5"/>
    </row>
    <row r="16" spans="1:7" ht="23.25" customHeight="1" x14ac:dyDescent="0.25">
      <c r="A16" s="77"/>
      <c r="B16" s="9" t="s">
        <v>45</v>
      </c>
      <c r="C16" s="56" t="s">
        <v>46</v>
      </c>
      <c r="D16" s="83">
        <f t="shared" si="0"/>
        <v>4479</v>
      </c>
      <c r="E16" s="13">
        <f>4479</f>
        <v>4479</v>
      </c>
      <c r="F16" s="5"/>
      <c r="G16" s="5"/>
    </row>
    <row r="17" spans="1:12" ht="18" customHeight="1" x14ac:dyDescent="0.25">
      <c r="A17" s="28"/>
      <c r="B17" s="28" t="s">
        <v>36</v>
      </c>
      <c r="C17" s="29" t="s">
        <v>57</v>
      </c>
      <c r="D17" s="83">
        <f t="shared" si="0"/>
        <v>0</v>
      </c>
      <c r="E17" s="40">
        <f>E18+E45</f>
        <v>0</v>
      </c>
      <c r="F17" s="10" t="e">
        <f>#REF!+#REF!+#REF!+#REF!+F18+#REF!+#REF!+#REF!</f>
        <v>#REF!</v>
      </c>
      <c r="G17" s="10" t="e">
        <f>#REF!+#REF!+#REF!+#REF!+G18+#REF!+#REF!+#REF!</f>
        <v>#REF!</v>
      </c>
    </row>
    <row r="18" spans="1:12" x14ac:dyDescent="0.25">
      <c r="A18" s="52"/>
      <c r="B18" s="53" t="s">
        <v>54</v>
      </c>
      <c r="C18" s="54" t="s">
        <v>53</v>
      </c>
      <c r="D18" s="83">
        <f t="shared" si="0"/>
        <v>-4479</v>
      </c>
      <c r="E18" s="55">
        <f>E20+E42</f>
        <v>-4479</v>
      </c>
      <c r="F18" s="15" t="e">
        <f>F20+#REF!+#REF!+#REF!</f>
        <v>#REF!</v>
      </c>
      <c r="G18" s="15" t="e">
        <f>G20+#REF!+#REF!+#REF!</f>
        <v>#REF!</v>
      </c>
    </row>
    <row r="19" spans="1:12" ht="14.25" hidden="1" customHeight="1" x14ac:dyDescent="0.25">
      <c r="A19" s="16"/>
      <c r="B19" s="26" t="s">
        <v>11</v>
      </c>
      <c r="C19" s="31">
        <v>70</v>
      </c>
      <c r="D19" s="83">
        <f t="shared" si="0"/>
        <v>0</v>
      </c>
      <c r="E19" s="11"/>
      <c r="F19" s="6" t="e">
        <f>#REF!+#REF!+#REF!+E19</f>
        <v>#REF!</v>
      </c>
      <c r="G19" s="6" t="e">
        <f>D19-F19</f>
        <v>#REF!</v>
      </c>
    </row>
    <row r="20" spans="1:12" ht="27.75" customHeight="1" x14ac:dyDescent="0.25">
      <c r="A20" s="33"/>
      <c r="B20" s="25" t="s">
        <v>23</v>
      </c>
      <c r="C20" s="31" t="s">
        <v>13</v>
      </c>
      <c r="D20" s="83">
        <f t="shared" si="0"/>
        <v>-1745</v>
      </c>
      <c r="E20" s="13">
        <f>E21</f>
        <v>-1745</v>
      </c>
      <c r="F20" s="6" t="e">
        <f>#REF!+#REF!+#REF!+E20</f>
        <v>#REF!</v>
      </c>
      <c r="G20" s="6" t="e">
        <f>D20-F20</f>
        <v>#REF!</v>
      </c>
    </row>
    <row r="21" spans="1:12" x14ac:dyDescent="0.25">
      <c r="A21" s="16"/>
      <c r="B21" s="30" t="s">
        <v>4</v>
      </c>
      <c r="C21" s="31"/>
      <c r="D21" s="83">
        <f t="shared" si="0"/>
        <v>-1745</v>
      </c>
      <c r="E21" s="13">
        <f>E22</f>
        <v>-1745</v>
      </c>
      <c r="F21" s="6" t="e">
        <f>#REF!+#REF!+#REF!+E21</f>
        <v>#REF!</v>
      </c>
      <c r="G21" s="6" t="e">
        <f>D21-F21</f>
        <v>#REF!</v>
      </c>
      <c r="L21" s="12"/>
    </row>
    <row r="22" spans="1:12" ht="20.25" customHeight="1" x14ac:dyDescent="0.25">
      <c r="A22" s="16"/>
      <c r="B22" s="26" t="s">
        <v>114</v>
      </c>
      <c r="C22" s="24">
        <v>10</v>
      </c>
      <c r="D22" s="83">
        <f t="shared" si="0"/>
        <v>-1745</v>
      </c>
      <c r="E22" s="11">
        <v>-1745</v>
      </c>
      <c r="F22" s="6" t="e">
        <f>#REF!+#REF!+#REF!+E22</f>
        <v>#REF!</v>
      </c>
      <c r="G22" s="6" t="e">
        <f>D22-F22</f>
        <v>#REF!</v>
      </c>
      <c r="L22" s="12"/>
    </row>
    <row r="23" spans="1:12" ht="15" hidden="1" customHeight="1" x14ac:dyDescent="0.25">
      <c r="A23" s="16"/>
      <c r="B23" s="26" t="s">
        <v>24</v>
      </c>
      <c r="C23" s="24"/>
      <c r="D23" s="83">
        <f t="shared" si="0"/>
        <v>0</v>
      </c>
      <c r="E23" s="11"/>
      <c r="F23" s="6" t="e">
        <f>#REF!+#REF!+#REF!+E23</f>
        <v>#REF!</v>
      </c>
      <c r="G23" s="6" t="e">
        <f t="shared" ref="G23:G48" si="1">D23-F23</f>
        <v>#REF!</v>
      </c>
    </row>
    <row r="24" spans="1:12" ht="15" hidden="1" customHeight="1" x14ac:dyDescent="0.25">
      <c r="A24" s="16"/>
      <c r="B24" s="26" t="s">
        <v>25</v>
      </c>
      <c r="C24" s="24"/>
      <c r="D24" s="83">
        <f t="shared" si="0"/>
        <v>0</v>
      </c>
      <c r="E24" s="11"/>
      <c r="F24" s="6" t="e">
        <f>#REF!+#REF!+#REF!+E24</f>
        <v>#REF!</v>
      </c>
      <c r="G24" s="6" t="e">
        <f t="shared" si="1"/>
        <v>#REF!</v>
      </c>
    </row>
    <row r="25" spans="1:12" ht="15" hidden="1" customHeight="1" x14ac:dyDescent="0.25">
      <c r="A25" s="16"/>
      <c r="B25" s="26" t="s">
        <v>26</v>
      </c>
      <c r="C25" s="24"/>
      <c r="D25" s="83">
        <f t="shared" si="0"/>
        <v>0</v>
      </c>
      <c r="E25" s="11"/>
      <c r="F25" s="6" t="e">
        <f>#REF!+#REF!+#REF!+E25</f>
        <v>#REF!</v>
      </c>
      <c r="G25" s="6" t="e">
        <f t="shared" si="1"/>
        <v>#REF!</v>
      </c>
    </row>
    <row r="26" spans="1:12" ht="21" hidden="1" customHeight="1" x14ac:dyDescent="0.25">
      <c r="A26" s="16"/>
      <c r="B26" s="32"/>
      <c r="C26" s="24"/>
      <c r="D26" s="83">
        <f t="shared" si="0"/>
        <v>0</v>
      </c>
      <c r="E26" s="11"/>
      <c r="F26" s="6" t="e">
        <f>#REF!+#REF!+#REF!+E26</f>
        <v>#REF!</v>
      </c>
      <c r="G26" s="6" t="e">
        <f t="shared" si="1"/>
        <v>#REF!</v>
      </c>
    </row>
    <row r="27" spans="1:12" ht="23.25" hidden="1" customHeight="1" x14ac:dyDescent="0.25">
      <c r="A27" s="16"/>
      <c r="B27" s="38"/>
      <c r="C27" s="24"/>
      <c r="D27" s="83">
        <f t="shared" si="0"/>
        <v>0</v>
      </c>
      <c r="E27" s="11"/>
      <c r="F27" s="6" t="e">
        <f>#REF!+#REF!+#REF!+E27</f>
        <v>#REF!</v>
      </c>
      <c r="G27" s="6" t="e">
        <f t="shared" si="1"/>
        <v>#REF!</v>
      </c>
    </row>
    <row r="28" spans="1:12" ht="17.25" hidden="1" customHeight="1" x14ac:dyDescent="0.25">
      <c r="A28" s="16"/>
      <c r="B28" s="38"/>
      <c r="C28" s="24"/>
      <c r="D28" s="83">
        <f t="shared" si="0"/>
        <v>0</v>
      </c>
      <c r="E28" s="11"/>
      <c r="F28" s="6" t="e">
        <f>#REF!+#REF!+#REF!+E28</f>
        <v>#REF!</v>
      </c>
      <c r="G28" s="6" t="e">
        <f t="shared" si="1"/>
        <v>#REF!</v>
      </c>
    </row>
    <row r="29" spans="1:12" ht="21" hidden="1" customHeight="1" x14ac:dyDescent="0.25">
      <c r="A29" s="16"/>
      <c r="B29" s="32"/>
      <c r="C29" s="24"/>
      <c r="D29" s="83">
        <f t="shared" si="0"/>
        <v>0</v>
      </c>
      <c r="E29" s="11"/>
      <c r="F29" s="6" t="e">
        <f>#REF!+#REF!+#REF!+E29</f>
        <v>#REF!</v>
      </c>
      <c r="G29" s="6" t="e">
        <f t="shared" si="1"/>
        <v>#REF!</v>
      </c>
    </row>
    <row r="30" spans="1:12" ht="24" hidden="1" customHeight="1" x14ac:dyDescent="0.25">
      <c r="A30" s="8"/>
      <c r="B30" s="16" t="s">
        <v>16</v>
      </c>
      <c r="C30" s="31">
        <v>70</v>
      </c>
      <c r="D30" s="83">
        <f t="shared" si="0"/>
        <v>0</v>
      </c>
      <c r="E30" s="11"/>
      <c r="F30" s="6" t="e">
        <f>#REF!+#REF!+#REF!+E30</f>
        <v>#REF!</v>
      </c>
      <c r="G30" s="6" t="e">
        <f t="shared" si="1"/>
        <v>#REF!</v>
      </c>
    </row>
    <row r="31" spans="1:12" ht="59.25" hidden="1" customHeight="1" x14ac:dyDescent="0.25">
      <c r="A31" s="8"/>
      <c r="B31" s="46" t="s">
        <v>38</v>
      </c>
      <c r="C31" s="35">
        <f>C32</f>
        <v>58</v>
      </c>
      <c r="D31" s="83">
        <f t="shared" si="0"/>
        <v>0</v>
      </c>
      <c r="E31" s="14"/>
      <c r="F31" s="6" t="e">
        <f>#REF!+#REF!+#REF!+E31</f>
        <v>#REF!</v>
      </c>
      <c r="G31" s="6" t="e">
        <f t="shared" si="1"/>
        <v>#REF!</v>
      </c>
      <c r="H31" s="2" t="s">
        <v>39</v>
      </c>
    </row>
    <row r="32" spans="1:12" ht="13.5" hidden="1" customHeight="1" x14ac:dyDescent="0.25">
      <c r="A32" s="8"/>
      <c r="B32" s="34" t="s">
        <v>5</v>
      </c>
      <c r="C32" s="35">
        <f>C33</f>
        <v>58</v>
      </c>
      <c r="D32" s="83">
        <f t="shared" si="0"/>
        <v>0</v>
      </c>
      <c r="E32" s="14"/>
      <c r="F32" s="6" t="e">
        <f>#REF!+#REF!+#REF!+E32</f>
        <v>#REF!</v>
      </c>
      <c r="G32" s="6" t="e">
        <f t="shared" si="1"/>
        <v>#REF!</v>
      </c>
    </row>
    <row r="33" spans="1:9" ht="13.5" hidden="1" customHeight="1" x14ac:dyDescent="0.25">
      <c r="A33" s="8"/>
      <c r="B33" s="34" t="s">
        <v>8</v>
      </c>
      <c r="C33" s="36">
        <v>58</v>
      </c>
      <c r="D33" s="83">
        <f t="shared" si="0"/>
        <v>0</v>
      </c>
      <c r="E33" s="14"/>
      <c r="F33" s="6" t="e">
        <f>#REF!+#REF!+#REF!+E33</f>
        <v>#REF!</v>
      </c>
      <c r="G33" s="6" t="e">
        <f t="shared" si="1"/>
        <v>#REF!</v>
      </c>
    </row>
    <row r="34" spans="1:9" ht="13.5" hidden="1" customHeight="1" x14ac:dyDescent="0.25">
      <c r="A34" s="8"/>
      <c r="B34" s="34" t="s">
        <v>30</v>
      </c>
      <c r="C34" s="36" t="s">
        <v>27</v>
      </c>
      <c r="D34" s="83">
        <f t="shared" si="0"/>
        <v>0</v>
      </c>
      <c r="E34" s="14"/>
      <c r="F34" s="6" t="e">
        <f>#REF!+#REF!+#REF!+E34</f>
        <v>#REF!</v>
      </c>
      <c r="G34" s="6" t="e">
        <f t="shared" si="1"/>
        <v>#REF!</v>
      </c>
    </row>
    <row r="35" spans="1:9" ht="13.5" hidden="1" customHeight="1" x14ac:dyDescent="0.25">
      <c r="A35" s="8"/>
      <c r="B35" s="34" t="s">
        <v>22</v>
      </c>
      <c r="C35" s="36" t="s">
        <v>28</v>
      </c>
      <c r="D35" s="83">
        <f t="shared" si="0"/>
        <v>0</v>
      </c>
      <c r="E35" s="14"/>
      <c r="F35" s="6" t="e">
        <f>#REF!+#REF!+#REF!+E35</f>
        <v>#REF!</v>
      </c>
      <c r="G35" s="6" t="e">
        <f t="shared" si="1"/>
        <v>#REF!</v>
      </c>
    </row>
    <row r="36" spans="1:9" ht="13.5" hidden="1" customHeight="1" x14ac:dyDescent="0.25">
      <c r="A36" s="8"/>
      <c r="B36" s="34" t="s">
        <v>12</v>
      </c>
      <c r="C36" s="36" t="s">
        <v>29</v>
      </c>
      <c r="D36" s="83">
        <f t="shared" si="0"/>
        <v>0</v>
      </c>
      <c r="E36" s="14"/>
      <c r="F36" s="6" t="e">
        <f>#REF!+#REF!+#REF!+E36</f>
        <v>#REF!</v>
      </c>
      <c r="G36" s="6" t="e">
        <f t="shared" si="1"/>
        <v>#REF!</v>
      </c>
    </row>
    <row r="37" spans="1:9" ht="13.5" hidden="1" customHeight="1" x14ac:dyDescent="0.25">
      <c r="A37" s="8"/>
      <c r="B37" s="47" t="s">
        <v>21</v>
      </c>
      <c r="C37" s="31">
        <v>87.02</v>
      </c>
      <c r="D37" s="83">
        <f t="shared" si="0"/>
        <v>0</v>
      </c>
      <c r="E37" s="13"/>
      <c r="F37" s="6" t="e">
        <f>#REF!+#REF!+#REF!+E37</f>
        <v>#REF!</v>
      </c>
      <c r="G37" s="6" t="e">
        <f t="shared" si="1"/>
        <v>#REF!</v>
      </c>
    </row>
    <row r="38" spans="1:9" ht="34.5" hidden="1" customHeight="1" x14ac:dyDescent="0.25">
      <c r="A38" s="8"/>
      <c r="B38" s="37" t="s">
        <v>20</v>
      </c>
      <c r="C38" s="31" t="s">
        <v>17</v>
      </c>
      <c r="D38" s="83">
        <f t="shared" si="0"/>
        <v>0</v>
      </c>
      <c r="E38" s="13"/>
      <c r="F38" s="6" t="e">
        <f>#REF!+#REF!+#REF!+E38</f>
        <v>#REF!</v>
      </c>
      <c r="G38" s="6" t="e">
        <f t="shared" si="1"/>
        <v>#REF!</v>
      </c>
    </row>
    <row r="39" spans="1:9" ht="22.5" hidden="1" customHeight="1" x14ac:dyDescent="0.25">
      <c r="A39" s="8"/>
      <c r="B39" s="26" t="s">
        <v>5</v>
      </c>
      <c r="C39" s="31"/>
      <c r="D39" s="83">
        <f t="shared" si="0"/>
        <v>0</v>
      </c>
      <c r="E39" s="11"/>
      <c r="F39" s="6" t="e">
        <f>#REF!+#REF!+#REF!+E39</f>
        <v>#REF!</v>
      </c>
      <c r="G39" s="6" t="e">
        <f t="shared" si="1"/>
        <v>#REF!</v>
      </c>
    </row>
    <row r="40" spans="1:9" ht="27.75" hidden="1" customHeight="1" x14ac:dyDescent="0.25">
      <c r="A40" s="8"/>
      <c r="B40" s="48" t="s">
        <v>14</v>
      </c>
      <c r="C40" s="49" t="s">
        <v>15</v>
      </c>
      <c r="D40" s="83">
        <f t="shared" si="0"/>
        <v>0</v>
      </c>
      <c r="E40" s="11"/>
      <c r="F40" s="6" t="e">
        <f>#REF!+#REF!+#REF!+E40</f>
        <v>#REF!</v>
      </c>
      <c r="G40" s="6" t="e">
        <f t="shared" si="1"/>
        <v>#REF!</v>
      </c>
    </row>
    <row r="41" spans="1:9" ht="22.5" hidden="1" customHeight="1" x14ac:dyDescent="0.25">
      <c r="A41" s="8"/>
      <c r="B41" s="50" t="s">
        <v>18</v>
      </c>
      <c r="C41" s="51"/>
      <c r="D41" s="83">
        <f t="shared" si="0"/>
        <v>0</v>
      </c>
      <c r="E41" s="89"/>
      <c r="F41" s="6" t="e">
        <f>#REF!+#REF!+#REF!+E41</f>
        <v>#REF!</v>
      </c>
      <c r="G41" s="6" t="e">
        <f t="shared" si="1"/>
        <v>#REF!</v>
      </c>
    </row>
    <row r="42" spans="1:9" ht="28.5" customHeight="1" x14ac:dyDescent="0.25">
      <c r="A42" s="8"/>
      <c r="B42" s="90" t="s">
        <v>109</v>
      </c>
      <c r="C42" s="90" t="s">
        <v>110</v>
      </c>
      <c r="D42" s="83">
        <f t="shared" si="0"/>
        <v>-2734</v>
      </c>
      <c r="E42" s="88">
        <f>E43</f>
        <v>-2734</v>
      </c>
      <c r="F42" s="6"/>
      <c r="G42" s="6"/>
    </row>
    <row r="43" spans="1:9" ht="15" customHeight="1" x14ac:dyDescent="0.25">
      <c r="A43" s="8"/>
      <c r="B43" s="16" t="s">
        <v>4</v>
      </c>
      <c r="C43" s="82"/>
      <c r="D43" s="83">
        <f t="shared" si="0"/>
        <v>-2734</v>
      </c>
      <c r="E43" s="11">
        <f>E44</f>
        <v>-2734</v>
      </c>
      <c r="F43" s="6"/>
      <c r="G43" s="6"/>
    </row>
    <row r="44" spans="1:9" ht="19.5" customHeight="1" x14ac:dyDescent="0.25">
      <c r="A44" s="8"/>
      <c r="B44" s="26" t="s">
        <v>114</v>
      </c>
      <c r="C44" s="85">
        <v>10</v>
      </c>
      <c r="D44" s="83">
        <f t="shared" si="0"/>
        <v>-2734</v>
      </c>
      <c r="E44" s="11">
        <v>-2734</v>
      </c>
      <c r="F44" s="6"/>
      <c r="G44" s="6"/>
    </row>
    <row r="45" spans="1:9" ht="22.5" customHeight="1" x14ac:dyDescent="0.25">
      <c r="A45" s="8"/>
      <c r="B45" s="53" t="s">
        <v>58</v>
      </c>
      <c r="C45" s="54" t="s">
        <v>59</v>
      </c>
      <c r="D45" s="83">
        <f t="shared" si="0"/>
        <v>4479</v>
      </c>
      <c r="E45" s="57">
        <f>E46</f>
        <v>4479</v>
      </c>
      <c r="F45" s="6"/>
      <c r="G45" s="6"/>
    </row>
    <row r="46" spans="1:9" ht="22.5" customHeight="1" x14ac:dyDescent="0.25">
      <c r="A46" s="8"/>
      <c r="B46" s="30" t="s">
        <v>60</v>
      </c>
      <c r="C46" s="31" t="s">
        <v>61</v>
      </c>
      <c r="D46" s="83">
        <f t="shared" si="0"/>
        <v>4479</v>
      </c>
      <c r="E46" s="11">
        <f>E47</f>
        <v>4479</v>
      </c>
      <c r="F46" s="6"/>
      <c r="G46" s="6"/>
    </row>
    <row r="47" spans="1:9" ht="22.5" customHeight="1" x14ac:dyDescent="0.25">
      <c r="A47" s="8"/>
      <c r="B47" s="23" t="s">
        <v>5</v>
      </c>
      <c r="C47" s="31"/>
      <c r="D47" s="83">
        <f t="shared" si="0"/>
        <v>4479</v>
      </c>
      <c r="E47" s="11">
        <f>E48</f>
        <v>4479</v>
      </c>
      <c r="F47" s="6"/>
      <c r="G47" s="6"/>
    </row>
    <row r="48" spans="1:9" ht="17.25" customHeight="1" x14ac:dyDescent="0.25">
      <c r="A48" s="16"/>
      <c r="B48" s="26" t="s">
        <v>47</v>
      </c>
      <c r="C48" s="24">
        <v>70</v>
      </c>
      <c r="D48" s="83">
        <f t="shared" si="0"/>
        <v>4479</v>
      </c>
      <c r="E48" s="59">
        <f>1745+2734</f>
        <v>4479</v>
      </c>
      <c r="F48" s="6" t="e">
        <f>#REF!+#REF!+#REF!+E48</f>
        <v>#REF!</v>
      </c>
      <c r="G48" s="6" t="e">
        <f t="shared" si="1"/>
        <v>#REF!</v>
      </c>
      <c r="I48" s="12"/>
    </row>
    <row r="49" spans="1:7" ht="22.5" hidden="1" customHeight="1" x14ac:dyDescent="0.25">
      <c r="A49" s="1"/>
      <c r="B49" s="16" t="s">
        <v>19</v>
      </c>
      <c r="C49" s="58"/>
      <c r="D49" s="11"/>
      <c r="E49" s="11"/>
      <c r="F49" s="12"/>
      <c r="G49" s="12"/>
    </row>
  </sheetData>
  <mergeCells count="7">
    <mergeCell ref="B2:C2"/>
    <mergeCell ref="A5:G5"/>
    <mergeCell ref="A6:G6"/>
    <mergeCell ref="B7:G7"/>
    <mergeCell ref="A10:A11"/>
    <mergeCell ref="B10:B11"/>
    <mergeCell ref="C10:C11"/>
  </mergeCells>
  <pageMargins left="0.86614173228346458" right="0.15748031496062992" top="0.27559055118110237" bottom="0.23622047244094491" header="0.15748031496062992" footer="0.19685039370078741"/>
  <pageSetup paperSize="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1</vt:lpstr>
      <vt:lpstr>ANEXA 1 a </vt:lpstr>
      <vt:lpstr>'ANEXA 1'!Print_Titles</vt:lpstr>
      <vt:lpstr>'ANEXA 1 a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Teodor Olteanu</cp:lastModifiedBy>
  <cp:lastPrinted>2022-11-22T06:58:59Z</cp:lastPrinted>
  <dcterms:created xsi:type="dcterms:W3CDTF">2017-03-22T13:01:52Z</dcterms:created>
  <dcterms:modified xsi:type="dcterms:W3CDTF">2022-12-11T07:42:15Z</dcterms:modified>
</cp:coreProperties>
</file>