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165" yWindow="150" windowWidth="23955" windowHeight="9780"/>
  </bookViews>
  <sheets>
    <sheet name="30 mai 2022" sheetId="17" r:id="rId1"/>
  </sheets>
  <definedNames>
    <definedName name="_xlnm.Print_Titles" localSheetId="0">'30 mai 2022'!$9:$11</definedName>
  </definedNames>
  <calcPr calcId="125725"/>
</workbook>
</file>

<file path=xl/calcChain.xml><?xml version="1.0" encoding="utf-8"?>
<calcChain xmlns="http://schemas.openxmlformats.org/spreadsheetml/2006/main">
  <c r="D76" i="17"/>
  <c r="F76"/>
  <c r="D16"/>
  <c r="D21"/>
  <c r="D22"/>
  <c r="D23"/>
  <c r="D25"/>
  <c r="D32"/>
  <c r="D33"/>
  <c r="D34"/>
  <c r="D38"/>
  <c r="D39"/>
  <c r="D40"/>
  <c r="D43"/>
  <c r="D44"/>
  <c r="D45"/>
  <c r="D48"/>
  <c r="D49"/>
  <c r="D50"/>
  <c r="D52"/>
  <c r="D54"/>
  <c r="D55"/>
  <c r="D56"/>
  <c r="D57"/>
  <c r="D60"/>
  <c r="D61"/>
  <c r="D62"/>
  <c r="D65"/>
  <c r="D66"/>
  <c r="D67"/>
  <c r="D70"/>
  <c r="D71"/>
  <c r="D72"/>
  <c r="D75"/>
  <c r="E29"/>
  <c r="D29" s="1"/>
  <c r="E28"/>
  <c r="D28" s="1"/>
  <c r="E27"/>
  <c r="D27" s="1"/>
  <c r="E69"/>
  <c r="D69" s="1"/>
  <c r="E59"/>
  <c r="D59" s="1"/>
  <c r="E54"/>
  <c r="E20"/>
  <c r="D20" s="1"/>
  <c r="C82"/>
  <c r="C81" s="1"/>
  <c r="C80" s="1"/>
  <c r="C79" s="1"/>
  <c r="E26" l="1"/>
  <c r="D26" s="1"/>
  <c r="G76"/>
  <c r="E68" l="1"/>
  <c r="D68" s="1"/>
  <c r="E51"/>
  <c r="D51" s="1"/>
  <c r="E64" l="1"/>
  <c r="D64" s="1"/>
  <c r="E47"/>
  <c r="E37"/>
  <c r="D37" s="1"/>
  <c r="E31"/>
  <c r="E19"/>
  <c r="E18" l="1"/>
  <c r="D18" s="1"/>
  <c r="D19"/>
  <c r="E46"/>
  <c r="D46" s="1"/>
  <c r="D47"/>
  <c r="E30"/>
  <c r="D30" s="1"/>
  <c r="D31"/>
  <c r="E42"/>
  <c r="D42" s="1"/>
  <c r="E15"/>
  <c r="D15" s="1"/>
  <c r="E14" l="1"/>
  <c r="D14" l="1"/>
  <c r="E13"/>
  <c r="E12" l="1"/>
  <c r="D12" s="1"/>
  <c r="D13"/>
  <c r="E74"/>
  <c r="E63"/>
  <c r="D63" s="1"/>
  <c r="E58"/>
  <c r="D58" s="1"/>
  <c r="E53"/>
  <c r="D53" s="1"/>
  <c r="E41"/>
  <c r="D41" s="1"/>
  <c r="E36"/>
  <c r="D36" s="1"/>
  <c r="E73" l="1"/>
  <c r="D73" s="1"/>
  <c r="D74"/>
  <c r="F21"/>
  <c r="G21" s="1"/>
  <c r="F23"/>
  <c r="G23" s="1"/>
  <c r="F32"/>
  <c r="G32" s="1"/>
  <c r="F33"/>
  <c r="G33" s="1"/>
  <c r="F34"/>
  <c r="G34" s="1"/>
  <c r="F38"/>
  <c r="G38" s="1"/>
  <c r="F39"/>
  <c r="G39" s="1"/>
  <c r="F43"/>
  <c r="G43" s="1"/>
  <c r="F44"/>
  <c r="G44" s="1"/>
  <c r="F48"/>
  <c r="G48" s="1"/>
  <c r="F49"/>
  <c r="G49" s="1"/>
  <c r="F50"/>
  <c r="G50" s="1"/>
  <c r="F56"/>
  <c r="G56" s="1"/>
  <c r="F61"/>
  <c r="G61" s="1"/>
  <c r="F65"/>
  <c r="G65" s="1"/>
  <c r="F66"/>
  <c r="G66" s="1"/>
  <c r="F75"/>
  <c r="G75" s="1"/>
  <c r="E35" l="1"/>
  <c r="F22"/>
  <c r="F25"/>
  <c r="F74"/>
  <c r="F54"/>
  <c r="F59"/>
  <c r="F42"/>
  <c r="F41" s="1"/>
  <c r="F64"/>
  <c r="F47"/>
  <c r="E24" l="1"/>
  <c r="D35"/>
  <c r="F53"/>
  <c r="F58"/>
  <c r="F46"/>
  <c r="F63"/>
  <c r="F37"/>
  <c r="F31"/>
  <c r="E17" l="1"/>
  <c r="D17" s="1"/>
  <c r="D24"/>
  <c r="F35"/>
  <c r="F36"/>
  <c r="F18" l="1"/>
  <c r="F12" l="1"/>
  <c r="F13"/>
  <c r="G22" l="1"/>
  <c r="G25" l="1"/>
  <c r="G54"/>
  <c r="G47"/>
  <c r="G64"/>
  <c r="G42"/>
  <c r="G41" s="1"/>
  <c r="G59"/>
  <c r="G46" l="1"/>
  <c r="G53"/>
  <c r="G58"/>
  <c r="G63"/>
  <c r="G36"/>
  <c r="G37"/>
  <c r="G31"/>
  <c r="G74"/>
  <c r="G18" l="1"/>
  <c r="G35"/>
  <c r="G13" l="1"/>
  <c r="G12"/>
  <c r="F30" l="1"/>
  <c r="F24" s="1"/>
  <c r="F17" s="1"/>
  <c r="E77"/>
  <c r="D77" s="1"/>
  <c r="F77" l="1"/>
  <c r="G30"/>
  <c r="G24" s="1"/>
  <c r="G17" s="1"/>
  <c r="G77" l="1"/>
</calcChain>
</file>

<file path=xl/sharedStrings.xml><?xml version="1.0" encoding="utf-8"?>
<sst xmlns="http://schemas.openxmlformats.org/spreadsheetml/2006/main" count="114" uniqueCount="64">
  <si>
    <t>Nr. crt.</t>
  </si>
  <si>
    <t>DENUMIRE INDICATORI</t>
  </si>
  <si>
    <t>COD</t>
  </si>
  <si>
    <t>SECTIUNEA DE FUNCTIONARE</t>
  </si>
  <si>
    <t>Plati efectuate in anii precedenti si recuperate in anul curent</t>
  </si>
  <si>
    <t>SECTIUNEA DE DEZVOLTARE</t>
  </si>
  <si>
    <t>Alte transferuri  de capital catre institutii publice</t>
  </si>
  <si>
    <t>51.02.29</t>
  </si>
  <si>
    <t>AUTORITATI PUBLICE SI ACTIUNI EXTERNE</t>
  </si>
  <si>
    <t>51.02.01.03</t>
  </si>
  <si>
    <t>X. Cheltuieli de capital</t>
  </si>
  <si>
    <t>85.01</t>
  </si>
  <si>
    <t>68.02.06</t>
  </si>
  <si>
    <t>68.02.04</t>
  </si>
  <si>
    <t>CENTRUL DE INGRIJIRE SI ASISTENTA PITESTI</t>
  </si>
  <si>
    <t>68.02.04.01</t>
  </si>
  <si>
    <t>CENTRUL DE INGRIJIRE SI ASISTENTA BASCOVELE</t>
  </si>
  <si>
    <t>68.02.04.02</t>
  </si>
  <si>
    <t>CENTRUL DE INTEGRARE PRIN TERAPIE OCUPATIONALA TIGVENI</t>
  </si>
  <si>
    <t>68.02.05.02.01</t>
  </si>
  <si>
    <t>COMPLEXUL DE LOCUINTE PROTEJATE TIGVENI</t>
  </si>
  <si>
    <t>COMPLEXUL DE SERVICII PENTRU PERSOANE CU DIZABILITATI VULTURESTI</t>
  </si>
  <si>
    <t>68.02.05.02.03</t>
  </si>
  <si>
    <t xml:space="preserve"> DEFICIT</t>
  </si>
  <si>
    <t xml:space="preserve"> DIRECTIA GENERALA DE ASISTENTA SOCIALA SI PROTECTIA COPILULUI ARGES</t>
  </si>
  <si>
    <t>JUDETUL ARGES</t>
  </si>
  <si>
    <t>DIRECTIA ECONOMICA</t>
  </si>
  <si>
    <t xml:space="preserve">SERVICIUL BUGET IMPOZITE TAXE SI VENITURI </t>
  </si>
  <si>
    <t xml:space="preserve">DIRECTIA ECONOMICA </t>
  </si>
  <si>
    <t>VENITURI - TOTAL</t>
  </si>
  <si>
    <t>CENTRE DE ASISTENTA</t>
  </si>
  <si>
    <t xml:space="preserve">TOTAL CHELTUIELI </t>
  </si>
  <si>
    <t>Plati efectuate in anii precedenti si recuperate
 in anul curent</t>
  </si>
  <si>
    <t>Plati efectuate in anii precedenti si recuperate in anul
 curent</t>
  </si>
  <si>
    <t>ANEXA nr. 1</t>
  </si>
  <si>
    <t xml:space="preserve">La H. C.J. </t>
  </si>
  <si>
    <t>Cheltuieli de personal</t>
  </si>
  <si>
    <t>Cheltuieli cu bunuri si servicii</t>
  </si>
  <si>
    <t>SUBVENTII</t>
  </si>
  <si>
    <t>Subventii de la bugetul de stat</t>
  </si>
  <si>
    <t xml:space="preserve">Cheltuieli de capital </t>
  </si>
  <si>
    <t xml:space="preserve">Plati efectuate in anii precedenti si recuperate in anul curent </t>
  </si>
  <si>
    <t xml:space="preserve">mii lei </t>
  </si>
  <si>
    <t>INFLUENTE</t>
  </si>
  <si>
    <t>PROPUNERI</t>
  </si>
  <si>
    <t>TRIM</t>
  </si>
  <si>
    <t>CENTRUL DE ABILITARE SI REABILITARE PENTRU PERSOANE ADULTE CU DIZABILITATI CALINESTI</t>
  </si>
  <si>
    <t>42.02</t>
  </si>
  <si>
    <t>68.02</t>
  </si>
  <si>
    <t>00.17</t>
  </si>
  <si>
    <t>COMPLEXUL DE LOCUINTE PROTEJATE BUZOESTI</t>
  </si>
  <si>
    <t>CAMINUL PENTRU PERSOANE VARSTNICE MOZACENI</t>
  </si>
  <si>
    <t xml:space="preserve">ASIGURARI SI ASISTENTA SOCIALA </t>
  </si>
  <si>
    <t>I</t>
  </si>
  <si>
    <t>II</t>
  </si>
  <si>
    <t>LA BUGETUL LOCAL PE ANUL 2022</t>
  </si>
  <si>
    <t>ANUL 2022</t>
  </si>
  <si>
    <t>42.02.82</t>
  </si>
  <si>
    <t xml:space="preserve">Finantare din Excedentul bugetului local </t>
  </si>
  <si>
    <t xml:space="preserve">pentru finantarea SECTIUNII DE DEZVOLTARE </t>
  </si>
  <si>
    <t xml:space="preserve"> Achizitionare douagrupuri de pompare necesare in statiile de pompare si repompare SP1 si SP2 in sistemul de alimentare cu apa Mancioiu</t>
  </si>
  <si>
    <t>Multifunctional laser color A3</t>
  </si>
  <si>
    <t>Sume alocate pentru stimulentul de risc</t>
  </si>
  <si>
    <t>ANEXA nr. 1 la H.C.J. nr.140/30.05.2022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</si>
</sst>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5" fillId="0" borderId="0" xfId="0" applyFont="1" applyFill="1"/>
    <xf numFmtId="0" fontId="6" fillId="0" borderId="0" xfId="0" applyFont="1"/>
    <xf numFmtId="0" fontId="6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/>
    </xf>
    <xf numFmtId="4" fontId="5" fillId="4" borderId="2" xfId="0" applyNumberFormat="1" applyFont="1" applyFill="1" applyBorder="1"/>
    <xf numFmtId="4" fontId="5" fillId="7" borderId="2" xfId="0" applyNumberFormat="1" applyFont="1" applyFill="1" applyBorder="1"/>
    <xf numFmtId="0" fontId="6" fillId="0" borderId="2" xfId="0" applyFont="1" applyFill="1" applyBorder="1"/>
    <xf numFmtId="4" fontId="5" fillId="5" borderId="2" xfId="0" applyNumberFormat="1" applyFont="1" applyFill="1" applyBorder="1"/>
    <xf numFmtId="4" fontId="6" fillId="0" borderId="2" xfId="0" applyNumberFormat="1" applyFont="1" applyFill="1" applyBorder="1"/>
    <xf numFmtId="4" fontId="6" fillId="0" borderId="0" xfId="0" applyNumberFormat="1" applyFont="1" applyFill="1"/>
    <xf numFmtId="4" fontId="5" fillId="0" borderId="2" xfId="0" applyNumberFormat="1" applyFont="1" applyFill="1" applyBorder="1"/>
    <xf numFmtId="4" fontId="5" fillId="6" borderId="2" xfId="0" applyNumberFormat="1" applyFont="1" applyFill="1" applyBorder="1"/>
    <xf numFmtId="0" fontId="5" fillId="0" borderId="2" xfId="0" applyFont="1" applyFill="1" applyBorder="1"/>
    <xf numFmtId="4" fontId="5" fillId="2" borderId="0" xfId="0" applyNumberFormat="1" applyFont="1" applyFill="1" applyBorder="1"/>
    <xf numFmtId="0" fontId="5" fillId="2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0" borderId="6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8" borderId="2" xfId="0" applyFont="1" applyFill="1" applyBorder="1"/>
    <xf numFmtId="4" fontId="5" fillId="8" borderId="2" xfId="0" applyNumberFormat="1" applyFont="1" applyFill="1" applyBorder="1"/>
    <xf numFmtId="0" fontId="5" fillId="8" borderId="2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9" borderId="2" xfId="0" applyFont="1" applyFill="1" applyBorder="1"/>
    <xf numFmtId="0" fontId="5" fillId="9" borderId="6" xfId="0" applyFont="1" applyFill="1" applyBorder="1"/>
    <xf numFmtId="0" fontId="5" fillId="9" borderId="4" xfId="0" applyFont="1" applyFill="1" applyBorder="1" applyAlignment="1">
      <alignment horizontal="center"/>
    </xf>
    <xf numFmtId="4" fontId="5" fillId="9" borderId="2" xfId="0" applyNumberFormat="1" applyFont="1" applyFill="1" applyBorder="1"/>
    <xf numFmtId="0" fontId="9" fillId="10" borderId="2" xfId="0" applyFont="1" applyFill="1" applyBorder="1" applyAlignment="1">
      <alignment wrapText="1"/>
    </xf>
    <xf numFmtId="4" fontId="10" fillId="0" borderId="2" xfId="0" applyNumberFormat="1" applyFont="1" applyBorder="1" applyAlignment="1">
      <alignment wrapText="1"/>
    </xf>
    <xf numFmtId="0" fontId="9" fillId="11" borderId="2" xfId="0" applyFont="1" applyFill="1" applyBorder="1" applyAlignment="1"/>
    <xf numFmtId="4" fontId="10" fillId="0" borderId="2" xfId="0" applyNumberFormat="1" applyFont="1" applyBorder="1" applyAlignment="1"/>
    <xf numFmtId="0" fontId="11" fillId="12" borderId="2" xfId="0" applyFont="1" applyFill="1" applyBorder="1"/>
    <xf numFmtId="4" fontId="10" fillId="12" borderId="2" xfId="0" applyNumberFormat="1" applyFont="1" applyFill="1" applyBorder="1" applyAlignment="1">
      <alignment wrapText="1"/>
    </xf>
    <xf numFmtId="0" fontId="12" fillId="0" borderId="2" xfId="2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2" fontId="14" fillId="0" borderId="2" xfId="0" applyNumberFormat="1" applyFont="1" applyBorder="1"/>
    <xf numFmtId="14" fontId="5" fillId="8" borderId="2" xfId="0" applyNumberFormat="1" applyFont="1" applyFill="1" applyBorder="1"/>
    <xf numFmtId="0" fontId="5" fillId="8" borderId="6" xfId="0" applyFont="1" applyFill="1" applyBorder="1" applyAlignment="1">
      <alignment wrapText="1"/>
    </xf>
    <xf numFmtId="0" fontId="5" fillId="8" borderId="4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wrapText="1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zoomScale="115" zoomScaleNormal="115" workbookViewId="0">
      <pane xSplit="3" ySplit="12" topLeftCell="D13" activePane="bottomRight" state="frozen"/>
      <selection pane="topRight" activeCell="D1" sqref="D1"/>
      <selection pane="bottomLeft" activeCell="A12" sqref="A12"/>
      <selection pane="bottomRight" activeCell="J10" sqref="J10"/>
    </sheetView>
  </sheetViews>
  <sheetFormatPr defaultRowHeight="12.75"/>
  <cols>
    <col min="1" max="1" width="4.7109375" style="3" customWidth="1"/>
    <col min="2" max="2" width="47.28515625" style="3" customWidth="1"/>
    <col min="3" max="3" width="9.85546875" style="3" customWidth="1"/>
    <col min="4" max="4" width="12.140625" style="3" customWidth="1"/>
    <col min="5" max="5" width="11.7109375" style="3" customWidth="1"/>
    <col min="6" max="6" width="6.7109375" style="3" hidden="1" customWidth="1"/>
    <col min="7" max="7" width="3.28515625" style="3" hidden="1" customWidth="1"/>
    <col min="8" max="8" width="9.28515625" style="3" bestFit="1" customWidth="1"/>
    <col min="9" max="9" width="9.85546875" style="3" bestFit="1" customWidth="1"/>
    <col min="10" max="16384" width="9.140625" style="3"/>
  </cols>
  <sheetData>
    <row r="1" spans="1:7" s="1" customFormat="1">
      <c r="A1" s="18" t="s">
        <v>25</v>
      </c>
      <c r="D1" s="19" t="s">
        <v>63</v>
      </c>
      <c r="E1" s="2"/>
      <c r="G1" s="1" t="s">
        <v>34</v>
      </c>
    </row>
    <row r="2" spans="1:7">
      <c r="A2" s="18" t="s">
        <v>26</v>
      </c>
      <c r="B2" s="60" t="s">
        <v>28</v>
      </c>
      <c r="C2" s="60"/>
      <c r="E2" s="2"/>
      <c r="G2" s="3" t="s">
        <v>35</v>
      </c>
    </row>
    <row r="3" spans="1:7">
      <c r="A3" s="18" t="s">
        <v>27</v>
      </c>
      <c r="B3" s="4"/>
      <c r="C3" s="4"/>
    </row>
    <row r="4" spans="1:7" ht="33.75" customHeight="1">
      <c r="A4" s="20"/>
      <c r="B4" s="4"/>
      <c r="C4" s="4"/>
    </row>
    <row r="5" spans="1:7" ht="18" customHeight="1">
      <c r="A5" s="65" t="s">
        <v>43</v>
      </c>
      <c r="B5" s="65"/>
      <c r="C5" s="65"/>
      <c r="D5" s="65"/>
      <c r="E5" s="65"/>
      <c r="F5" s="65"/>
      <c r="G5" s="65"/>
    </row>
    <row r="6" spans="1:7" ht="13.5" customHeight="1">
      <c r="A6" s="66" t="s">
        <v>55</v>
      </c>
      <c r="B6" s="66"/>
      <c r="C6" s="66"/>
      <c r="D6" s="66"/>
      <c r="E6" s="66"/>
      <c r="F6" s="66"/>
      <c r="G6" s="66"/>
    </row>
    <row r="7" spans="1:7" ht="13.5" customHeight="1">
      <c r="A7" s="5"/>
      <c r="B7" s="67"/>
      <c r="C7" s="68"/>
      <c r="D7" s="68"/>
      <c r="E7" s="68"/>
      <c r="F7" s="68"/>
      <c r="G7" s="68"/>
    </row>
    <row r="8" spans="1:7" ht="13.5" customHeight="1">
      <c r="A8" s="5"/>
      <c r="B8" s="6"/>
      <c r="C8" s="21"/>
      <c r="D8" s="7"/>
      <c r="E8" s="7"/>
    </row>
    <row r="9" spans="1:7">
      <c r="A9" s="5"/>
      <c r="B9" s="6"/>
      <c r="C9" s="21"/>
      <c r="D9" s="7"/>
      <c r="E9" s="7" t="s">
        <v>42</v>
      </c>
    </row>
    <row r="10" spans="1:7" ht="28.5" customHeight="1">
      <c r="A10" s="61" t="s">
        <v>0</v>
      </c>
      <c r="B10" s="63" t="s">
        <v>1</v>
      </c>
      <c r="C10" s="63" t="s">
        <v>2</v>
      </c>
      <c r="D10" s="22" t="s">
        <v>44</v>
      </c>
      <c r="E10" s="8" t="s">
        <v>45</v>
      </c>
      <c r="F10" s="23"/>
      <c r="G10" s="23"/>
    </row>
    <row r="11" spans="1:7" ht="23.25" customHeight="1">
      <c r="A11" s="62"/>
      <c r="B11" s="64"/>
      <c r="C11" s="64"/>
      <c r="D11" s="24" t="s">
        <v>56</v>
      </c>
      <c r="E11" s="8" t="s">
        <v>54</v>
      </c>
      <c r="F11" s="8"/>
      <c r="G11" s="8"/>
    </row>
    <row r="12" spans="1:7" ht="22.5" customHeight="1">
      <c r="A12" s="28"/>
      <c r="B12" s="28" t="s">
        <v>29</v>
      </c>
      <c r="C12" s="29"/>
      <c r="D12" s="35">
        <f>E12</f>
        <v>1935.09</v>
      </c>
      <c r="E12" s="35">
        <f>E13</f>
        <v>1935.09</v>
      </c>
      <c r="F12" s="9" t="e">
        <f>#REF!+#REF!+E12+#REF!</f>
        <v>#REF!</v>
      </c>
      <c r="G12" s="9" t="e">
        <f>D12-F12</f>
        <v>#REF!</v>
      </c>
    </row>
    <row r="13" spans="1:7" ht="22.5" customHeight="1">
      <c r="A13" s="36"/>
      <c r="B13" s="36" t="s">
        <v>3</v>
      </c>
      <c r="C13" s="38"/>
      <c r="D13" s="35">
        <f t="shared" ref="D13:D76" si="0">E13</f>
        <v>1935.09</v>
      </c>
      <c r="E13" s="37">
        <f>E14</f>
        <v>1935.09</v>
      </c>
      <c r="F13" s="10" t="e">
        <f>#REF!+#REF!+F14</f>
        <v>#REF!</v>
      </c>
      <c r="G13" s="10" t="e">
        <f>#REF!+#REF!+G14</f>
        <v>#REF!</v>
      </c>
    </row>
    <row r="14" spans="1:7" ht="14.25" customHeight="1">
      <c r="A14" s="17"/>
      <c r="B14" s="25" t="s">
        <v>38</v>
      </c>
      <c r="C14" s="26" t="s">
        <v>49</v>
      </c>
      <c r="D14" s="35">
        <f t="shared" si="0"/>
        <v>1935.09</v>
      </c>
      <c r="E14" s="13">
        <f>E15</f>
        <v>1935.09</v>
      </c>
      <c r="F14" s="9"/>
      <c r="G14" s="9"/>
    </row>
    <row r="15" spans="1:7" ht="14.25" customHeight="1">
      <c r="A15" s="17"/>
      <c r="B15" s="27" t="s">
        <v>39</v>
      </c>
      <c r="C15" s="26" t="s">
        <v>47</v>
      </c>
      <c r="D15" s="35">
        <f t="shared" si="0"/>
        <v>1935.09</v>
      </c>
      <c r="E15" s="13">
        <f>E16</f>
        <v>1935.09</v>
      </c>
      <c r="F15" s="9"/>
      <c r="G15" s="9"/>
    </row>
    <row r="16" spans="1:7" ht="14.25" customHeight="1">
      <c r="A16" s="17"/>
      <c r="B16" s="11" t="s">
        <v>62</v>
      </c>
      <c r="C16" s="26" t="s">
        <v>57</v>
      </c>
      <c r="D16" s="35">
        <f t="shared" si="0"/>
        <v>1935.09</v>
      </c>
      <c r="E16" s="13">
        <v>1935.09</v>
      </c>
      <c r="F16" s="9"/>
      <c r="G16" s="9"/>
    </row>
    <row r="17" spans="1:12" ht="18" customHeight="1">
      <c r="A17" s="28"/>
      <c r="B17" s="28" t="s">
        <v>31</v>
      </c>
      <c r="C17" s="29"/>
      <c r="D17" s="35">
        <f t="shared" si="0"/>
        <v>1979.0900000000001</v>
      </c>
      <c r="E17" s="35">
        <f>E18+E24</f>
        <v>1979.0900000000001</v>
      </c>
      <c r="F17" s="12" t="e">
        <f>F18+#REF!+#REF!+#REF!+F24+#REF!+#REF!+#REF!</f>
        <v>#REF!</v>
      </c>
      <c r="G17" s="12" t="e">
        <f>G18+#REF!+#REF!+#REF!+G24+#REF!+#REF!+#REF!</f>
        <v>#REF!</v>
      </c>
    </row>
    <row r="18" spans="1:12">
      <c r="A18" s="41" t="s">
        <v>53</v>
      </c>
      <c r="B18" s="42" t="s">
        <v>8</v>
      </c>
      <c r="C18" s="43" t="s">
        <v>9</v>
      </c>
      <c r="D18" s="35">
        <f t="shared" si="0"/>
        <v>44</v>
      </c>
      <c r="E18" s="44">
        <f>E19</f>
        <v>44</v>
      </c>
      <c r="F18" s="9" t="e">
        <f>#REF!+#REF!+E18+#REF!</f>
        <v>#REF!</v>
      </c>
      <c r="G18" s="9" t="e">
        <f>D18-F18</f>
        <v>#REF!</v>
      </c>
    </row>
    <row r="19" spans="1:12" ht="16.5" customHeight="1">
      <c r="A19" s="17"/>
      <c r="B19" s="25" t="s">
        <v>5</v>
      </c>
      <c r="C19" s="26"/>
      <c r="D19" s="35">
        <f t="shared" si="0"/>
        <v>44</v>
      </c>
      <c r="E19" s="13">
        <f>E20</f>
        <v>44</v>
      </c>
      <c r="F19" s="9"/>
      <c r="G19" s="9"/>
    </row>
    <row r="20" spans="1:12" ht="16.5" customHeight="1">
      <c r="A20" s="17"/>
      <c r="B20" s="27" t="s">
        <v>40</v>
      </c>
      <c r="C20" s="26">
        <v>70</v>
      </c>
      <c r="D20" s="35">
        <f t="shared" si="0"/>
        <v>44</v>
      </c>
      <c r="E20" s="13">
        <f>30+14</f>
        <v>44</v>
      </c>
      <c r="F20" s="9"/>
      <c r="G20" s="9"/>
    </row>
    <row r="21" spans="1:12" ht="25.5" hidden="1" customHeight="1">
      <c r="A21" s="17"/>
      <c r="B21" s="32" t="s">
        <v>32</v>
      </c>
      <c r="C21" s="26">
        <v>85</v>
      </c>
      <c r="D21" s="35">
        <f t="shared" si="0"/>
        <v>0</v>
      </c>
      <c r="E21" s="13"/>
      <c r="F21" s="9" t="e">
        <f>#REF!+#REF!+E21+#REF!</f>
        <v>#REF!</v>
      </c>
      <c r="G21" s="9" t="e">
        <f>D21-F21</f>
        <v>#REF!</v>
      </c>
    </row>
    <row r="22" spans="1:12" ht="20.25" hidden="1" customHeight="1">
      <c r="A22" s="17"/>
      <c r="B22" s="25" t="s">
        <v>5</v>
      </c>
      <c r="C22" s="26"/>
      <c r="D22" s="35">
        <f t="shared" si="0"/>
        <v>0</v>
      </c>
      <c r="E22" s="13"/>
      <c r="F22" s="9" t="e">
        <f>#REF!+#REF!+E22+#REF!</f>
        <v>#REF!</v>
      </c>
      <c r="G22" s="9" t="e">
        <f>D22-F22</f>
        <v>#REF!</v>
      </c>
    </row>
    <row r="23" spans="1:12" ht="18.75" hidden="1" customHeight="1">
      <c r="A23" s="17"/>
      <c r="B23" s="27" t="s">
        <v>6</v>
      </c>
      <c r="C23" s="26" t="s">
        <v>7</v>
      </c>
      <c r="D23" s="35">
        <f t="shared" si="0"/>
        <v>0</v>
      </c>
      <c r="E23" s="13"/>
      <c r="F23" s="9" t="e">
        <f>#REF!+#REF!+E23+#REF!</f>
        <v>#REF!</v>
      </c>
      <c r="G23" s="9" t="e">
        <f>D23-F23</f>
        <v>#REF!</v>
      </c>
    </row>
    <row r="24" spans="1:12">
      <c r="A24" s="41"/>
      <c r="B24" s="42" t="s">
        <v>52</v>
      </c>
      <c r="C24" s="43" t="s">
        <v>48</v>
      </c>
      <c r="D24" s="35">
        <f t="shared" si="0"/>
        <v>1935.0900000000001</v>
      </c>
      <c r="E24" s="44">
        <f>E30+E35</f>
        <v>1935.0900000000001</v>
      </c>
      <c r="F24" s="16" t="e">
        <f>F30+F35+#REF!+#REF!</f>
        <v>#REF!</v>
      </c>
      <c r="G24" s="16" t="e">
        <f>G30+G35+#REF!+#REF!</f>
        <v>#REF!</v>
      </c>
    </row>
    <row r="25" spans="1:12" ht="14.25" hidden="1" customHeight="1">
      <c r="A25" s="17"/>
      <c r="B25" s="27" t="s">
        <v>10</v>
      </c>
      <c r="C25" s="31">
        <v>70</v>
      </c>
      <c r="D25" s="35">
        <f t="shared" si="0"/>
        <v>0</v>
      </c>
      <c r="E25" s="13"/>
      <c r="F25" s="9" t="e">
        <f>#REF!+#REF!+E25+#REF!</f>
        <v>#REF!</v>
      </c>
      <c r="G25" s="9" t="e">
        <f>D25-F25</f>
        <v>#REF!</v>
      </c>
    </row>
    <row r="26" spans="1:12" ht="14.25" customHeight="1">
      <c r="A26" s="17"/>
      <c r="B26" s="30" t="s">
        <v>3</v>
      </c>
      <c r="C26" s="31"/>
      <c r="D26" s="35">
        <f t="shared" si="0"/>
        <v>1935.0899999999997</v>
      </c>
      <c r="E26" s="13">
        <f>E27+E28+E29</f>
        <v>1935.0899999999997</v>
      </c>
      <c r="F26" s="9"/>
      <c r="G26" s="9"/>
    </row>
    <row r="27" spans="1:12" ht="14.25" customHeight="1">
      <c r="A27" s="17"/>
      <c r="B27" s="27" t="s">
        <v>36</v>
      </c>
      <c r="C27" s="26">
        <v>10</v>
      </c>
      <c r="D27" s="35">
        <f t="shared" si="0"/>
        <v>1935.09</v>
      </c>
      <c r="E27" s="13">
        <f>E32+E38+E43+E48+E55+E60+E65+E70+E75</f>
        <v>1935.09</v>
      </c>
      <c r="F27" s="9"/>
      <c r="G27" s="9"/>
    </row>
    <row r="28" spans="1:12" ht="14.25" customHeight="1">
      <c r="A28" s="17"/>
      <c r="B28" s="27" t="s">
        <v>37</v>
      </c>
      <c r="C28" s="26">
        <v>20</v>
      </c>
      <c r="D28" s="35">
        <f t="shared" si="0"/>
        <v>568.4799999999999</v>
      </c>
      <c r="E28" s="13">
        <f>E33+E39+E44+E49+E56+E61+E66+E71</f>
        <v>568.4799999999999</v>
      </c>
      <c r="F28" s="9"/>
      <c r="G28" s="9"/>
    </row>
    <row r="29" spans="1:12" ht="30" customHeight="1">
      <c r="A29" s="17"/>
      <c r="B29" s="32" t="s">
        <v>33</v>
      </c>
      <c r="C29" s="26" t="s">
        <v>11</v>
      </c>
      <c r="D29" s="35">
        <f t="shared" si="0"/>
        <v>-568.4799999999999</v>
      </c>
      <c r="E29" s="13">
        <f>E34+E40+E45+E50+E57+E62+E67+E72</f>
        <v>-568.4799999999999</v>
      </c>
      <c r="F29" s="9"/>
      <c r="G29" s="9"/>
    </row>
    <row r="30" spans="1:12" ht="27.75" customHeight="1">
      <c r="A30" s="55"/>
      <c r="B30" s="56" t="s">
        <v>24</v>
      </c>
      <c r="C30" s="57" t="s">
        <v>12</v>
      </c>
      <c r="D30" s="35">
        <f t="shared" si="0"/>
        <v>908.26</v>
      </c>
      <c r="E30" s="37">
        <f>E31</f>
        <v>908.26</v>
      </c>
      <c r="F30" s="9" t="e">
        <f>#REF!+#REF!+E30+#REF!</f>
        <v>#REF!</v>
      </c>
      <c r="G30" s="9" t="e">
        <f t="shared" ref="G30:G39" si="1">D30-F30</f>
        <v>#REF!</v>
      </c>
    </row>
    <row r="31" spans="1:12">
      <c r="A31" s="17"/>
      <c r="B31" s="30" t="s">
        <v>3</v>
      </c>
      <c r="C31" s="31"/>
      <c r="D31" s="35">
        <f t="shared" si="0"/>
        <v>908.26</v>
      </c>
      <c r="E31" s="15">
        <f>E32+E33+E34</f>
        <v>908.26</v>
      </c>
      <c r="F31" s="9" t="e">
        <f>#REF!+#REF!+E31+#REF!</f>
        <v>#REF!</v>
      </c>
      <c r="G31" s="9" t="e">
        <f t="shared" si="1"/>
        <v>#REF!</v>
      </c>
      <c r="L31" s="14"/>
    </row>
    <row r="32" spans="1:12" ht="15.75" customHeight="1">
      <c r="A32" s="17"/>
      <c r="B32" s="27" t="s">
        <v>36</v>
      </c>
      <c r="C32" s="26">
        <v>10</v>
      </c>
      <c r="D32" s="35">
        <f t="shared" si="0"/>
        <v>908.26</v>
      </c>
      <c r="E32" s="13">
        <v>908.26</v>
      </c>
      <c r="F32" s="9" t="e">
        <f>#REF!+#REF!+E32+#REF!</f>
        <v>#REF!</v>
      </c>
      <c r="G32" s="9" t="e">
        <f t="shared" si="1"/>
        <v>#REF!</v>
      </c>
      <c r="L32" s="14"/>
    </row>
    <row r="33" spans="1:12" ht="14.25" customHeight="1">
      <c r="A33" s="17"/>
      <c r="B33" s="27" t="s">
        <v>37</v>
      </c>
      <c r="C33" s="26">
        <v>20</v>
      </c>
      <c r="D33" s="35">
        <f t="shared" si="0"/>
        <v>305.99</v>
      </c>
      <c r="E33" s="13">
        <v>305.99</v>
      </c>
      <c r="F33" s="9" t="e">
        <f>#REF!+#REF!+E33+#REF!</f>
        <v>#REF!</v>
      </c>
      <c r="G33" s="9" t="e">
        <f t="shared" si="1"/>
        <v>#REF!</v>
      </c>
      <c r="L33" s="14"/>
    </row>
    <row r="34" spans="1:12" ht="27.75" customHeight="1">
      <c r="A34" s="17"/>
      <c r="B34" s="32" t="s">
        <v>33</v>
      </c>
      <c r="C34" s="26" t="s">
        <v>11</v>
      </c>
      <c r="D34" s="35">
        <f t="shared" si="0"/>
        <v>-305.99</v>
      </c>
      <c r="E34" s="13">
        <v>-305.99</v>
      </c>
      <c r="F34" s="9" t="e">
        <f>#REF!+#REF!+E34+#REF!</f>
        <v>#REF!</v>
      </c>
      <c r="G34" s="9" t="e">
        <f t="shared" si="1"/>
        <v>#REF!</v>
      </c>
      <c r="I34" s="14"/>
    </row>
    <row r="35" spans="1:12" ht="14.25" customHeight="1">
      <c r="A35" s="36"/>
      <c r="B35" s="56" t="s">
        <v>30</v>
      </c>
      <c r="C35" s="39" t="s">
        <v>13</v>
      </c>
      <c r="D35" s="35">
        <f t="shared" si="0"/>
        <v>1026.8300000000002</v>
      </c>
      <c r="E35" s="37">
        <f>E36+E41+E46+E53+E58+E63+E68+E73</f>
        <v>1026.8300000000002</v>
      </c>
      <c r="F35" s="9" t="e">
        <f>#REF!+#REF!+E35+#REF!</f>
        <v>#REF!</v>
      </c>
      <c r="G35" s="9" t="e">
        <f t="shared" si="1"/>
        <v>#REF!</v>
      </c>
      <c r="L35" s="14"/>
    </row>
    <row r="36" spans="1:12" ht="19.5" customHeight="1">
      <c r="A36" s="36"/>
      <c r="B36" s="56" t="s">
        <v>14</v>
      </c>
      <c r="C36" s="58" t="s">
        <v>15</v>
      </c>
      <c r="D36" s="35">
        <f t="shared" si="0"/>
        <v>287.14999999999998</v>
      </c>
      <c r="E36" s="37">
        <f>E37</f>
        <v>287.14999999999998</v>
      </c>
      <c r="F36" s="9" t="e">
        <f>#REF!+#REF!+E36+#REF!</f>
        <v>#REF!</v>
      </c>
      <c r="G36" s="9" t="e">
        <f t="shared" si="1"/>
        <v>#REF!</v>
      </c>
    </row>
    <row r="37" spans="1:12">
      <c r="A37" s="17"/>
      <c r="B37" s="30" t="s">
        <v>3</v>
      </c>
      <c r="C37" s="26"/>
      <c r="D37" s="35">
        <f t="shared" si="0"/>
        <v>287.14999999999998</v>
      </c>
      <c r="E37" s="15">
        <f>E38+E39+E40</f>
        <v>287.14999999999998</v>
      </c>
      <c r="F37" s="9" t="e">
        <f>#REF!+#REF!+E37+#REF!</f>
        <v>#REF!</v>
      </c>
      <c r="G37" s="9" t="e">
        <f t="shared" si="1"/>
        <v>#REF!</v>
      </c>
    </row>
    <row r="38" spans="1:12">
      <c r="A38" s="17"/>
      <c r="B38" s="27" t="s">
        <v>36</v>
      </c>
      <c r="C38" s="26">
        <v>10</v>
      </c>
      <c r="D38" s="35">
        <f t="shared" si="0"/>
        <v>287.14999999999998</v>
      </c>
      <c r="E38" s="13">
        <v>287.14999999999998</v>
      </c>
      <c r="F38" s="9" t="e">
        <f>#REF!+#REF!+E38+#REF!</f>
        <v>#REF!</v>
      </c>
      <c r="G38" s="9" t="e">
        <f t="shared" si="1"/>
        <v>#REF!</v>
      </c>
    </row>
    <row r="39" spans="1:12" ht="15" customHeight="1">
      <c r="A39" s="17"/>
      <c r="B39" s="27" t="s">
        <v>37</v>
      </c>
      <c r="C39" s="26">
        <v>20</v>
      </c>
      <c r="D39" s="35">
        <f t="shared" si="0"/>
        <v>31.02</v>
      </c>
      <c r="E39" s="13">
        <v>31.02</v>
      </c>
      <c r="F39" s="9" t="e">
        <f>#REF!+#REF!+E39+#REF!</f>
        <v>#REF!</v>
      </c>
      <c r="G39" s="9" t="e">
        <f t="shared" si="1"/>
        <v>#REF!</v>
      </c>
    </row>
    <row r="40" spans="1:12" ht="27.75" customHeight="1">
      <c r="A40" s="17"/>
      <c r="B40" s="32" t="s">
        <v>33</v>
      </c>
      <c r="C40" s="26" t="s">
        <v>11</v>
      </c>
      <c r="D40" s="35">
        <f t="shared" si="0"/>
        <v>-31.02</v>
      </c>
      <c r="E40" s="13">
        <v>-31.02</v>
      </c>
      <c r="F40" s="9"/>
      <c r="G40" s="9"/>
    </row>
    <row r="41" spans="1:12" ht="28.5" customHeight="1">
      <c r="A41" s="36"/>
      <c r="B41" s="56" t="s">
        <v>16</v>
      </c>
      <c r="C41" s="58" t="s">
        <v>17</v>
      </c>
      <c r="D41" s="35">
        <f t="shared" si="0"/>
        <v>152.5</v>
      </c>
      <c r="E41" s="37">
        <f>E42</f>
        <v>152.5</v>
      </c>
      <c r="F41" s="12" t="e">
        <f t="shared" ref="F41:G41" si="2">F42</f>
        <v>#REF!</v>
      </c>
      <c r="G41" s="12" t="e">
        <f t="shared" si="2"/>
        <v>#REF!</v>
      </c>
    </row>
    <row r="42" spans="1:12">
      <c r="A42" s="17"/>
      <c r="B42" s="30" t="s">
        <v>3</v>
      </c>
      <c r="C42" s="26"/>
      <c r="D42" s="35">
        <f t="shared" si="0"/>
        <v>152.5</v>
      </c>
      <c r="E42" s="15">
        <f>E43+E44+E45</f>
        <v>152.5</v>
      </c>
      <c r="F42" s="9" t="e">
        <f>#REF!+#REF!+E42+#REF!</f>
        <v>#REF!</v>
      </c>
      <c r="G42" s="9" t="e">
        <f>D42-F42</f>
        <v>#REF!</v>
      </c>
    </row>
    <row r="43" spans="1:12">
      <c r="A43" s="17"/>
      <c r="B43" s="27" t="s">
        <v>36</v>
      </c>
      <c r="C43" s="26">
        <v>10</v>
      </c>
      <c r="D43" s="35">
        <f t="shared" si="0"/>
        <v>152.5</v>
      </c>
      <c r="E43" s="13">
        <v>152.5</v>
      </c>
      <c r="F43" s="9" t="e">
        <f>#REF!+#REF!+E43+#REF!</f>
        <v>#REF!</v>
      </c>
      <c r="G43" s="9" t="e">
        <f>D43-F43</f>
        <v>#REF!</v>
      </c>
    </row>
    <row r="44" spans="1:12" ht="14.25" customHeight="1">
      <c r="A44" s="17"/>
      <c r="B44" s="27" t="s">
        <v>37</v>
      </c>
      <c r="C44" s="26">
        <v>20</v>
      </c>
      <c r="D44" s="35">
        <f t="shared" si="0"/>
        <v>13.67</v>
      </c>
      <c r="E44" s="13">
        <v>13.67</v>
      </c>
      <c r="F44" s="9" t="e">
        <f>#REF!+#REF!+E44+#REF!</f>
        <v>#REF!</v>
      </c>
      <c r="G44" s="9" t="e">
        <f>D44-F44</f>
        <v>#REF!</v>
      </c>
    </row>
    <row r="45" spans="1:12" ht="24.75" customHeight="1">
      <c r="A45" s="17"/>
      <c r="B45" s="32" t="s">
        <v>4</v>
      </c>
      <c r="C45" s="26" t="s">
        <v>11</v>
      </c>
      <c r="D45" s="35">
        <f t="shared" si="0"/>
        <v>-13.67</v>
      </c>
      <c r="E45" s="13">
        <v>-13.67</v>
      </c>
      <c r="F45" s="9"/>
      <c r="G45" s="9"/>
    </row>
    <row r="46" spans="1:12" ht="25.5">
      <c r="A46" s="36"/>
      <c r="B46" s="56" t="s">
        <v>18</v>
      </c>
      <c r="C46" s="58" t="s">
        <v>19</v>
      </c>
      <c r="D46" s="35">
        <f t="shared" si="0"/>
        <v>272.14999999999998</v>
      </c>
      <c r="E46" s="37">
        <f t="shared" ref="E46" si="3">E47+E51</f>
        <v>272.14999999999998</v>
      </c>
      <c r="F46" s="9" t="e">
        <f>#REF!+#REF!+E46+#REF!</f>
        <v>#REF!</v>
      </c>
      <c r="G46" s="9" t="e">
        <f>D46-F46</f>
        <v>#REF!</v>
      </c>
    </row>
    <row r="47" spans="1:12">
      <c r="A47" s="17"/>
      <c r="B47" s="30" t="s">
        <v>3</v>
      </c>
      <c r="C47" s="26"/>
      <c r="D47" s="35">
        <f t="shared" si="0"/>
        <v>272.14999999999998</v>
      </c>
      <c r="E47" s="15">
        <f>E48+E49+E50</f>
        <v>272.14999999999998</v>
      </c>
      <c r="F47" s="9" t="e">
        <f>#REF!+#REF!+E47+#REF!</f>
        <v>#REF!</v>
      </c>
      <c r="G47" s="9" t="e">
        <f>D47-F47</f>
        <v>#REF!</v>
      </c>
    </row>
    <row r="48" spans="1:12">
      <c r="A48" s="17"/>
      <c r="B48" s="27" t="s">
        <v>36</v>
      </c>
      <c r="C48" s="26">
        <v>10</v>
      </c>
      <c r="D48" s="35">
        <f t="shared" si="0"/>
        <v>272.14999999999998</v>
      </c>
      <c r="E48" s="13">
        <v>272.14999999999998</v>
      </c>
      <c r="F48" s="9" t="e">
        <f>#REF!+#REF!+E48+#REF!</f>
        <v>#REF!</v>
      </c>
      <c r="G48" s="9" t="e">
        <f>D48-F48</f>
        <v>#REF!</v>
      </c>
    </row>
    <row r="49" spans="1:7" ht="16.5" customHeight="1">
      <c r="A49" s="17"/>
      <c r="B49" s="27" t="s">
        <v>37</v>
      </c>
      <c r="C49" s="26">
        <v>20</v>
      </c>
      <c r="D49" s="35">
        <f t="shared" si="0"/>
        <v>162.34</v>
      </c>
      <c r="E49" s="13">
        <v>162.34</v>
      </c>
      <c r="F49" s="9" t="e">
        <f>#REF!+#REF!+E49+#REF!</f>
        <v>#REF!</v>
      </c>
      <c r="G49" s="9" t="e">
        <f>D49-F49</f>
        <v>#REF!</v>
      </c>
    </row>
    <row r="50" spans="1:7" ht="18" customHeight="1">
      <c r="A50" s="17"/>
      <c r="B50" s="32" t="s">
        <v>41</v>
      </c>
      <c r="C50" s="26" t="s">
        <v>11</v>
      </c>
      <c r="D50" s="35">
        <f t="shared" si="0"/>
        <v>-162.34</v>
      </c>
      <c r="E50" s="13">
        <v>-162.34</v>
      </c>
      <c r="F50" s="9" t="e">
        <f>#REF!+#REF!+E50+#REF!</f>
        <v>#REF!</v>
      </c>
      <c r="G50" s="9" t="e">
        <f>D50-F50</f>
        <v>#REF!</v>
      </c>
    </row>
    <row r="51" spans="1:7" ht="18" hidden="1" customHeight="1">
      <c r="A51" s="17"/>
      <c r="B51" s="25" t="s">
        <v>5</v>
      </c>
      <c r="C51" s="26"/>
      <c r="D51" s="35">
        <f t="shared" si="0"/>
        <v>0</v>
      </c>
      <c r="E51" s="15">
        <f t="shared" ref="E51" si="4">E52</f>
        <v>0</v>
      </c>
      <c r="F51" s="9"/>
      <c r="G51" s="9"/>
    </row>
    <row r="52" spans="1:7" ht="18" hidden="1" customHeight="1">
      <c r="A52" s="17"/>
      <c r="B52" s="27" t="s">
        <v>40</v>
      </c>
      <c r="C52" s="26">
        <v>70</v>
      </c>
      <c r="D52" s="35">
        <f t="shared" si="0"/>
        <v>0</v>
      </c>
      <c r="E52" s="13"/>
      <c r="F52" s="9"/>
      <c r="G52" s="9"/>
    </row>
    <row r="53" spans="1:7" ht="30" customHeight="1">
      <c r="A53" s="36"/>
      <c r="B53" s="56" t="s">
        <v>20</v>
      </c>
      <c r="C53" s="58" t="s">
        <v>19</v>
      </c>
      <c r="D53" s="35">
        <f t="shared" si="0"/>
        <v>17.5</v>
      </c>
      <c r="E53" s="37">
        <f>E54</f>
        <v>17.5</v>
      </c>
      <c r="F53" s="9" t="e">
        <f>#REF!+#REF!+E53+#REF!</f>
        <v>#REF!</v>
      </c>
      <c r="G53" s="9" t="e">
        <f>D53-F53</f>
        <v>#REF!</v>
      </c>
    </row>
    <row r="54" spans="1:7" ht="13.5" customHeight="1">
      <c r="A54" s="17"/>
      <c r="B54" s="30" t="s">
        <v>3</v>
      </c>
      <c r="C54" s="26"/>
      <c r="D54" s="35">
        <f t="shared" si="0"/>
        <v>17.5</v>
      </c>
      <c r="E54" s="13">
        <f>E56+E57+E55</f>
        <v>17.5</v>
      </c>
      <c r="F54" s="9" t="e">
        <f>#REF!+#REF!+E54+#REF!</f>
        <v>#REF!</v>
      </c>
      <c r="G54" s="9" t="e">
        <f>D54-F54</f>
        <v>#REF!</v>
      </c>
    </row>
    <row r="55" spans="1:7" ht="13.5" customHeight="1">
      <c r="A55" s="17"/>
      <c r="B55" s="27" t="s">
        <v>36</v>
      </c>
      <c r="C55" s="26">
        <v>10</v>
      </c>
      <c r="D55" s="35">
        <f t="shared" si="0"/>
        <v>17.5</v>
      </c>
      <c r="E55" s="13">
        <v>17.5</v>
      </c>
      <c r="F55" s="9"/>
      <c r="G55" s="9"/>
    </row>
    <row r="56" spans="1:7" ht="14.25" customHeight="1">
      <c r="A56" s="17"/>
      <c r="B56" s="27" t="s">
        <v>37</v>
      </c>
      <c r="C56" s="26">
        <v>20</v>
      </c>
      <c r="D56" s="35">
        <f t="shared" si="0"/>
        <v>0.75</v>
      </c>
      <c r="E56" s="13">
        <v>0.75</v>
      </c>
      <c r="F56" s="9" t="e">
        <f>#REF!+#REF!+E56+#REF!</f>
        <v>#REF!</v>
      </c>
      <c r="G56" s="9" t="e">
        <f>D56-F56</f>
        <v>#REF!</v>
      </c>
    </row>
    <row r="57" spans="1:7" ht="18" customHeight="1">
      <c r="A57" s="17"/>
      <c r="B57" s="32" t="s">
        <v>41</v>
      </c>
      <c r="C57" s="26" t="s">
        <v>11</v>
      </c>
      <c r="D57" s="35">
        <f t="shared" si="0"/>
        <v>-0.75</v>
      </c>
      <c r="E57" s="13">
        <v>-0.75</v>
      </c>
      <c r="F57" s="9"/>
      <c r="G57" s="9"/>
    </row>
    <row r="58" spans="1:7" ht="39" customHeight="1">
      <c r="A58" s="36"/>
      <c r="B58" s="56" t="s">
        <v>46</v>
      </c>
      <c r="C58" s="58" t="s">
        <v>19</v>
      </c>
      <c r="D58" s="35">
        <f t="shared" si="0"/>
        <v>95.72</v>
      </c>
      <c r="E58" s="37">
        <f>E59</f>
        <v>95.72</v>
      </c>
      <c r="F58" s="9" t="e">
        <f>#REF!+#REF!+E58+#REF!</f>
        <v>#REF!</v>
      </c>
      <c r="G58" s="9" t="e">
        <f>D58-F58</f>
        <v>#REF!</v>
      </c>
    </row>
    <row r="59" spans="1:7" ht="13.5" customHeight="1">
      <c r="A59" s="17"/>
      <c r="B59" s="30" t="s">
        <v>3</v>
      </c>
      <c r="C59" s="26"/>
      <c r="D59" s="35">
        <f t="shared" si="0"/>
        <v>95.72</v>
      </c>
      <c r="E59" s="13">
        <f>E61+E62+E60</f>
        <v>95.72</v>
      </c>
      <c r="F59" s="9" t="e">
        <f>#REF!+#REF!+E59+#REF!</f>
        <v>#REF!</v>
      </c>
      <c r="G59" s="9" t="e">
        <f>D59-F59</f>
        <v>#REF!</v>
      </c>
    </row>
    <row r="60" spans="1:7" ht="13.5" customHeight="1">
      <c r="A60" s="17"/>
      <c r="B60" s="27" t="s">
        <v>36</v>
      </c>
      <c r="C60" s="26">
        <v>10</v>
      </c>
      <c r="D60" s="35">
        <f t="shared" si="0"/>
        <v>95.72</v>
      </c>
      <c r="E60" s="13">
        <v>95.72</v>
      </c>
      <c r="F60" s="9"/>
      <c r="G60" s="9"/>
    </row>
    <row r="61" spans="1:7" ht="18" customHeight="1">
      <c r="A61" s="17"/>
      <c r="B61" s="27" t="s">
        <v>37</v>
      </c>
      <c r="C61" s="26">
        <v>20</v>
      </c>
      <c r="D61" s="35">
        <f t="shared" si="0"/>
        <v>16.739999999999998</v>
      </c>
      <c r="E61" s="13">
        <v>16.739999999999998</v>
      </c>
      <c r="F61" s="9" t="e">
        <f>#REF!+#REF!+E61+#REF!</f>
        <v>#REF!</v>
      </c>
      <c r="G61" s="9" t="e">
        <f>D61-F61</f>
        <v>#REF!</v>
      </c>
    </row>
    <row r="62" spans="1:7" ht="26.25" customHeight="1">
      <c r="A62" s="17"/>
      <c r="B62" s="32" t="s">
        <v>33</v>
      </c>
      <c r="C62" s="26" t="s">
        <v>11</v>
      </c>
      <c r="D62" s="35">
        <f t="shared" si="0"/>
        <v>-16.739999999999998</v>
      </c>
      <c r="E62" s="13">
        <v>-16.739999999999998</v>
      </c>
      <c r="F62" s="9"/>
      <c r="G62" s="9"/>
    </row>
    <row r="63" spans="1:7" ht="27" customHeight="1">
      <c r="A63" s="36"/>
      <c r="B63" s="56" t="s">
        <v>21</v>
      </c>
      <c r="C63" s="58" t="s">
        <v>22</v>
      </c>
      <c r="D63" s="35">
        <f t="shared" si="0"/>
        <v>143.58000000000001</v>
      </c>
      <c r="E63" s="37">
        <f>E64</f>
        <v>143.58000000000001</v>
      </c>
      <c r="F63" s="9" t="e">
        <f>#REF!+#REF!+E63+#REF!</f>
        <v>#REF!</v>
      </c>
      <c r="G63" s="9" t="e">
        <f>D63-F63</f>
        <v>#REF!</v>
      </c>
    </row>
    <row r="64" spans="1:7">
      <c r="A64" s="17"/>
      <c r="B64" s="30" t="s">
        <v>3</v>
      </c>
      <c r="C64" s="26"/>
      <c r="D64" s="35">
        <f t="shared" si="0"/>
        <v>143.58000000000001</v>
      </c>
      <c r="E64" s="15">
        <f>E65+E66+E67</f>
        <v>143.58000000000001</v>
      </c>
      <c r="F64" s="9" t="e">
        <f>#REF!+#REF!+E64+#REF!</f>
        <v>#REF!</v>
      </c>
      <c r="G64" s="9" t="e">
        <f>D64-F64</f>
        <v>#REF!</v>
      </c>
    </row>
    <row r="65" spans="1:9">
      <c r="A65" s="17"/>
      <c r="B65" s="27" t="s">
        <v>36</v>
      </c>
      <c r="C65" s="26">
        <v>10</v>
      </c>
      <c r="D65" s="35">
        <f t="shared" si="0"/>
        <v>143.58000000000001</v>
      </c>
      <c r="E65" s="13">
        <v>143.58000000000001</v>
      </c>
      <c r="F65" s="9" t="e">
        <f>#REF!+#REF!+E65+#REF!</f>
        <v>#REF!</v>
      </c>
      <c r="G65" s="9" t="e">
        <f>D65-F65</f>
        <v>#REF!</v>
      </c>
    </row>
    <row r="66" spans="1:9" ht="17.25" customHeight="1">
      <c r="A66" s="17"/>
      <c r="B66" s="27" t="s">
        <v>37</v>
      </c>
      <c r="C66" s="26">
        <v>20</v>
      </c>
      <c r="D66" s="35">
        <f t="shared" si="0"/>
        <v>15.55</v>
      </c>
      <c r="E66" s="13">
        <v>15.55</v>
      </c>
      <c r="F66" s="9" t="e">
        <f>#REF!+#REF!+E66+#REF!</f>
        <v>#REF!</v>
      </c>
      <c r="G66" s="9" t="e">
        <f>D66-F66</f>
        <v>#REF!</v>
      </c>
    </row>
    <row r="67" spans="1:9" ht="24" customHeight="1">
      <c r="A67" s="17"/>
      <c r="B67" s="32" t="s">
        <v>4</v>
      </c>
      <c r="C67" s="26" t="s">
        <v>11</v>
      </c>
      <c r="D67" s="35">
        <f t="shared" si="0"/>
        <v>-15.55</v>
      </c>
      <c r="E67" s="13">
        <v>-15.55</v>
      </c>
      <c r="F67" s="9"/>
      <c r="G67" s="9"/>
    </row>
    <row r="68" spans="1:9" ht="27.75" customHeight="1">
      <c r="A68" s="36"/>
      <c r="B68" s="56" t="s">
        <v>50</v>
      </c>
      <c r="C68" s="58" t="s">
        <v>19</v>
      </c>
      <c r="D68" s="35">
        <f t="shared" si="0"/>
        <v>31.08</v>
      </c>
      <c r="E68" s="37">
        <f t="shared" ref="E68" si="5">E69</f>
        <v>31.08</v>
      </c>
      <c r="F68" s="9"/>
      <c r="G68" s="9"/>
    </row>
    <row r="69" spans="1:9" ht="16.5" customHeight="1">
      <c r="A69" s="17"/>
      <c r="B69" s="30" t="s">
        <v>3</v>
      </c>
      <c r="C69" s="26"/>
      <c r="D69" s="35">
        <f t="shared" si="0"/>
        <v>31.08</v>
      </c>
      <c r="E69" s="15">
        <f>E71+E70+E72</f>
        <v>31.08</v>
      </c>
      <c r="F69" s="9"/>
      <c r="G69" s="9"/>
    </row>
    <row r="70" spans="1:9" ht="16.5" customHeight="1">
      <c r="A70" s="17"/>
      <c r="B70" s="27" t="s">
        <v>36</v>
      </c>
      <c r="C70" s="26">
        <v>10</v>
      </c>
      <c r="D70" s="35">
        <f t="shared" si="0"/>
        <v>31.08</v>
      </c>
      <c r="E70" s="15">
        <v>31.08</v>
      </c>
      <c r="F70" s="9"/>
      <c r="G70" s="9"/>
    </row>
    <row r="71" spans="1:9" ht="17.25" customHeight="1">
      <c r="A71" s="17"/>
      <c r="B71" s="27" t="s">
        <v>37</v>
      </c>
      <c r="C71" s="26">
        <v>20</v>
      </c>
      <c r="D71" s="35">
        <f t="shared" si="0"/>
        <v>22.42</v>
      </c>
      <c r="E71" s="13">
        <v>22.42</v>
      </c>
      <c r="F71" s="9"/>
      <c r="G71" s="9"/>
    </row>
    <row r="72" spans="1:9" ht="25.5" customHeight="1">
      <c r="A72" s="17"/>
      <c r="B72" s="32" t="s">
        <v>33</v>
      </c>
      <c r="C72" s="26" t="s">
        <v>11</v>
      </c>
      <c r="D72" s="35">
        <f t="shared" si="0"/>
        <v>-22.42</v>
      </c>
      <c r="E72" s="13">
        <v>-22.42</v>
      </c>
      <c r="F72" s="9"/>
      <c r="G72" s="9"/>
    </row>
    <row r="73" spans="1:9" ht="28.5" customHeight="1">
      <c r="A73" s="36"/>
      <c r="B73" s="59" t="s">
        <v>51</v>
      </c>
      <c r="C73" s="39"/>
      <c r="D73" s="35">
        <f t="shared" si="0"/>
        <v>27.15</v>
      </c>
      <c r="E73" s="37">
        <f t="shared" ref="E73" si="6">E74</f>
        <v>27.15</v>
      </c>
      <c r="F73" s="9"/>
      <c r="G73" s="9"/>
    </row>
    <row r="74" spans="1:9" ht="12.75" customHeight="1">
      <c r="A74" s="17"/>
      <c r="B74" s="30" t="s">
        <v>3</v>
      </c>
      <c r="C74" s="26"/>
      <c r="D74" s="35">
        <f t="shared" si="0"/>
        <v>27.15</v>
      </c>
      <c r="E74" s="15">
        <f>E75+E76</f>
        <v>27.15</v>
      </c>
      <c r="F74" s="9" t="e">
        <f>#REF!+#REF!+E74+#REF!</f>
        <v>#REF!</v>
      </c>
      <c r="G74" s="9" t="e">
        <f>D74-F74</f>
        <v>#REF!</v>
      </c>
    </row>
    <row r="75" spans="1:9" ht="15" customHeight="1">
      <c r="A75" s="17"/>
      <c r="B75" s="27" t="s">
        <v>36</v>
      </c>
      <c r="C75" s="26">
        <v>10</v>
      </c>
      <c r="D75" s="35">
        <f t="shared" si="0"/>
        <v>27.15</v>
      </c>
      <c r="E75" s="13">
        <v>27.15</v>
      </c>
      <c r="F75" s="9" t="e">
        <f>#REF!+#REF!+E75+#REF!</f>
        <v>#REF!</v>
      </c>
      <c r="G75" s="9" t="e">
        <f>D75-F75</f>
        <v>#REF!</v>
      </c>
    </row>
    <row r="76" spans="1:9" ht="14.25" hidden="1" customHeight="1">
      <c r="A76" s="17"/>
      <c r="B76" s="27" t="s">
        <v>37</v>
      </c>
      <c r="C76" s="26">
        <v>20</v>
      </c>
      <c r="D76" s="35">
        <f t="shared" si="0"/>
        <v>0</v>
      </c>
      <c r="E76" s="13"/>
      <c r="F76" s="9" t="e">
        <f>#REF!+#REF!+E76+#REF!</f>
        <v>#REF!</v>
      </c>
      <c r="G76" s="9" t="e">
        <f>D76-F76</f>
        <v>#REF!</v>
      </c>
    </row>
    <row r="77" spans="1:9" ht="17.25" customHeight="1">
      <c r="A77" s="17"/>
      <c r="B77" s="17" t="s">
        <v>23</v>
      </c>
      <c r="C77" s="40"/>
      <c r="D77" s="35">
        <f t="shared" ref="D77" si="7">E77</f>
        <v>-44.000000000000227</v>
      </c>
      <c r="E77" s="15">
        <f>E12-E17</f>
        <v>-44.000000000000227</v>
      </c>
      <c r="F77" s="9" t="e">
        <f>#REF!+#REF!+E77+#REF!</f>
        <v>#REF!</v>
      </c>
      <c r="G77" s="9" t="e">
        <f>D77-F77</f>
        <v>#REF!</v>
      </c>
      <c r="I77" s="14"/>
    </row>
    <row r="78" spans="1:9" ht="22.5" customHeight="1">
      <c r="A78" s="5"/>
      <c r="B78" s="33"/>
      <c r="C78" s="34"/>
      <c r="D78" s="14"/>
      <c r="E78" s="14"/>
      <c r="F78" s="14"/>
      <c r="G78" s="14"/>
    </row>
    <row r="79" spans="1:9" ht="15">
      <c r="B79" s="45" t="s">
        <v>58</v>
      </c>
      <c r="C79" s="46">
        <f>C80</f>
        <v>44</v>
      </c>
    </row>
    <row r="80" spans="1:9" ht="15">
      <c r="B80" s="47" t="s">
        <v>59</v>
      </c>
      <c r="C80" s="48">
        <f>C81</f>
        <v>44</v>
      </c>
    </row>
    <row r="81" spans="2:3" ht="15">
      <c r="B81" s="49" t="s">
        <v>8</v>
      </c>
      <c r="C81" s="50">
        <f>C82</f>
        <v>44</v>
      </c>
    </row>
    <row r="82" spans="2:3" ht="18.75">
      <c r="B82" s="51" t="s">
        <v>40</v>
      </c>
      <c r="C82" s="48">
        <f>C83+C84</f>
        <v>44</v>
      </c>
    </row>
    <row r="83" spans="2:3" ht="47.25">
      <c r="B83" s="52" t="s">
        <v>60</v>
      </c>
      <c r="C83" s="48">
        <v>30</v>
      </c>
    </row>
    <row r="84" spans="2:3" ht="15.75">
      <c r="B84" s="53" t="s">
        <v>61</v>
      </c>
      <c r="C84" s="54">
        <v>14</v>
      </c>
    </row>
  </sheetData>
  <mergeCells count="7">
    <mergeCell ref="B2:C2"/>
    <mergeCell ref="A10:A11"/>
    <mergeCell ref="B10:B11"/>
    <mergeCell ref="C10:C11"/>
    <mergeCell ref="A5:G5"/>
    <mergeCell ref="A6:G6"/>
    <mergeCell ref="B7:G7"/>
  </mergeCells>
  <pageMargins left="0.86614173228346458" right="0.15748031496062992" top="0.27559055118110237" bottom="0.23622047244094491" header="0.15748031496062992" footer="0.19685039370078741"/>
  <pageSetup paperSize="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 mai 2022</vt:lpstr>
      <vt:lpstr>'30 mai 2022'!Print_Titles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loredanat</cp:lastModifiedBy>
  <cp:lastPrinted>2022-05-18T09:39:53Z</cp:lastPrinted>
  <dcterms:created xsi:type="dcterms:W3CDTF">2017-03-22T13:01:52Z</dcterms:created>
  <dcterms:modified xsi:type="dcterms:W3CDTF">2022-11-28T07:42:24Z</dcterms:modified>
</cp:coreProperties>
</file>