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3165" yWindow="150" windowWidth="23955" windowHeight="9780"/>
  </bookViews>
  <sheets>
    <sheet name="PROIECT BUGET 2021  " sheetId="17" r:id="rId1"/>
  </sheets>
  <definedNames>
    <definedName name="_xlnm.Print_Titles" localSheetId="0">'PROIECT BUGET 2021  '!$9:$11</definedName>
  </definedNames>
  <calcPr calcId="125725"/>
</workbook>
</file>

<file path=xl/calcChain.xml><?xml version="1.0" encoding="utf-8"?>
<calcChain xmlns="http://schemas.openxmlformats.org/spreadsheetml/2006/main">
  <c r="F12" i="17"/>
  <c r="G12"/>
  <c r="H12"/>
  <c r="E12"/>
  <c r="D17"/>
  <c r="D18"/>
  <c r="D19"/>
  <c r="D20"/>
  <c r="E17"/>
  <c r="E18"/>
  <c r="E19"/>
  <c r="F21"/>
  <c r="G21"/>
  <c r="E21"/>
  <c r="F94"/>
  <c r="G94"/>
  <c r="E94"/>
  <c r="C102"/>
  <c r="C104"/>
  <c r="C105"/>
  <c r="D93"/>
  <c r="D98"/>
  <c r="D99"/>
  <c r="F95"/>
  <c r="G95"/>
  <c r="E95"/>
  <c r="F96"/>
  <c r="G96"/>
  <c r="E96"/>
  <c r="F97"/>
  <c r="G97"/>
  <c r="H97"/>
  <c r="H96" s="1"/>
  <c r="E97"/>
  <c r="F35"/>
  <c r="F39"/>
  <c r="G39"/>
  <c r="G35" s="1"/>
  <c r="H39"/>
  <c r="E39"/>
  <c r="D16"/>
  <c r="D24"/>
  <c r="D25"/>
  <c r="D26"/>
  <c r="D27"/>
  <c r="D32"/>
  <c r="D34"/>
  <c r="D43"/>
  <c r="D45"/>
  <c r="D46"/>
  <c r="D50"/>
  <c r="D51"/>
  <c r="D55"/>
  <c r="D57"/>
  <c r="D60"/>
  <c r="D62"/>
  <c r="D65"/>
  <c r="D67"/>
  <c r="D69"/>
  <c r="D72"/>
  <c r="D74"/>
  <c r="D77"/>
  <c r="D79"/>
  <c r="D82"/>
  <c r="D84"/>
  <c r="D87"/>
  <c r="D88"/>
  <c r="D89"/>
  <c r="D92"/>
  <c r="F28"/>
  <c r="G28"/>
  <c r="H28"/>
  <c r="E31"/>
  <c r="E30" s="1"/>
  <c r="D97" l="1"/>
  <c r="H95"/>
  <c r="D96"/>
  <c r="D39"/>
  <c r="E29"/>
  <c r="D30"/>
  <c r="D31"/>
  <c r="H94" l="1"/>
  <c r="D95"/>
  <c r="D29"/>
  <c r="E28"/>
  <c r="D28" s="1"/>
  <c r="H21" l="1"/>
  <c r="D94"/>
  <c r="G47"/>
  <c r="G48"/>
  <c r="F49"/>
  <c r="F48" s="1"/>
  <c r="F47" s="1"/>
  <c r="G49"/>
  <c r="H49"/>
  <c r="H48" s="1"/>
  <c r="H47" s="1"/>
  <c r="E49"/>
  <c r="E36"/>
  <c r="E73"/>
  <c r="E56"/>
  <c r="D56" s="1"/>
  <c r="E61"/>
  <c r="D61" s="1"/>
  <c r="E83"/>
  <c r="D83" s="1"/>
  <c r="E78"/>
  <c r="E66"/>
  <c r="D66" s="1"/>
  <c r="E44"/>
  <c r="D44" s="1"/>
  <c r="F42"/>
  <c r="G42"/>
  <c r="H42"/>
  <c r="H41" s="1"/>
  <c r="E38"/>
  <c r="D38" s="1"/>
  <c r="E40"/>
  <c r="D40" s="1"/>
  <c r="H40"/>
  <c r="H36"/>
  <c r="H35" s="1"/>
  <c r="H37"/>
  <c r="H91"/>
  <c r="H90" s="1"/>
  <c r="H86"/>
  <c r="H85" s="1"/>
  <c r="H81"/>
  <c r="H80" s="1"/>
  <c r="H76"/>
  <c r="H75" s="1"/>
  <c r="H71"/>
  <c r="H70" s="1"/>
  <c r="H68"/>
  <c r="H64"/>
  <c r="H59"/>
  <c r="H58" s="1"/>
  <c r="H54"/>
  <c r="H53" s="1"/>
  <c r="H23"/>
  <c r="H22" s="1"/>
  <c r="H15"/>
  <c r="H14" s="1"/>
  <c r="H13" s="1"/>
  <c r="F93"/>
  <c r="E86"/>
  <c r="D86" s="1"/>
  <c r="E35" l="1"/>
  <c r="E48"/>
  <c r="D48" s="1"/>
  <c r="D49"/>
  <c r="E76"/>
  <c r="D76" s="1"/>
  <c r="D78"/>
  <c r="D36"/>
  <c r="E71"/>
  <c r="D71" s="1"/>
  <c r="D73"/>
  <c r="E37"/>
  <c r="H63"/>
  <c r="H52" s="1"/>
  <c r="E42"/>
  <c r="D42" s="1"/>
  <c r="G93"/>
  <c r="D37" l="1"/>
  <c r="J37"/>
  <c r="E47"/>
  <c r="D47" s="1"/>
  <c r="H33"/>
  <c r="D35"/>
  <c r="E85"/>
  <c r="D85" s="1"/>
  <c r="E68"/>
  <c r="D68" s="1"/>
  <c r="H100" l="1"/>
  <c r="E81"/>
  <c r="D81" s="1"/>
  <c r="E64"/>
  <c r="D64" s="1"/>
  <c r="E54"/>
  <c r="D54" s="1"/>
  <c r="E23"/>
  <c r="D23" s="1"/>
  <c r="E22" l="1"/>
  <c r="E63"/>
  <c r="D63" s="1"/>
  <c r="E41"/>
  <c r="D41" s="1"/>
  <c r="E59"/>
  <c r="D59" s="1"/>
  <c r="E15"/>
  <c r="D15" s="1"/>
  <c r="D22" l="1"/>
  <c r="E14"/>
  <c r="D14" s="1"/>
  <c r="E13" l="1"/>
  <c r="D13" s="1"/>
  <c r="D12" l="1"/>
  <c r="E91"/>
  <c r="D91" s="1"/>
  <c r="E80"/>
  <c r="D80" s="1"/>
  <c r="E75"/>
  <c r="D75" s="1"/>
  <c r="E70"/>
  <c r="D70" s="1"/>
  <c r="E58"/>
  <c r="D58" s="1"/>
  <c r="E53"/>
  <c r="D53" s="1"/>
  <c r="E90" l="1"/>
  <c r="D90" s="1"/>
  <c r="F25"/>
  <c r="G25" s="1"/>
  <c r="F27"/>
  <c r="G27" s="1"/>
  <c r="E52" l="1"/>
  <c r="D52" s="1"/>
  <c r="F26"/>
  <c r="F34"/>
  <c r="F91"/>
  <c r="F71"/>
  <c r="F76"/>
  <c r="F59"/>
  <c r="F58" s="1"/>
  <c r="F81"/>
  <c r="F64"/>
  <c r="E33" l="1"/>
  <c r="F70"/>
  <c r="F75"/>
  <c r="F63"/>
  <c r="F80"/>
  <c r="F54"/>
  <c r="D33" l="1"/>
  <c r="D21"/>
  <c r="F52"/>
  <c r="F53"/>
  <c r="F22" l="1"/>
  <c r="F13" l="1"/>
  <c r="G26" l="1"/>
  <c r="G34" l="1"/>
  <c r="G71"/>
  <c r="G64"/>
  <c r="G81"/>
  <c r="G59"/>
  <c r="G58" s="1"/>
  <c r="G76"/>
  <c r="G63" l="1"/>
  <c r="G70"/>
  <c r="G75"/>
  <c r="G80"/>
  <c r="G53"/>
  <c r="G54"/>
  <c r="G91"/>
  <c r="G22" l="1"/>
  <c r="G52"/>
  <c r="G13" l="1"/>
  <c r="F41" l="1"/>
  <c r="E100"/>
  <c r="D100" s="1"/>
  <c r="F33" l="1"/>
  <c r="F100"/>
  <c r="G41"/>
  <c r="G33" l="1"/>
  <c r="G100"/>
</calcChain>
</file>

<file path=xl/sharedStrings.xml><?xml version="1.0" encoding="utf-8"?>
<sst xmlns="http://schemas.openxmlformats.org/spreadsheetml/2006/main" count="150" uniqueCount="85">
  <si>
    <t>Nr. crt.</t>
  </si>
  <si>
    <t>DENUMIRE INDICATORI</t>
  </si>
  <si>
    <t>COD</t>
  </si>
  <si>
    <t>III</t>
  </si>
  <si>
    <t>IV</t>
  </si>
  <si>
    <t>SECTIUNEA DE FUNCTIONARE</t>
  </si>
  <si>
    <t>Plati efectuate in anii precedenti si recuperate in anul curent</t>
  </si>
  <si>
    <t>SECTIUNEA DE DEZVOLTARE</t>
  </si>
  <si>
    <t>Alte transferuri  de capital catre institutii publice</t>
  </si>
  <si>
    <t>51.02.29</t>
  </si>
  <si>
    <t>AUTORITATI PUBLICE SI ACTIUNI EXTERNE</t>
  </si>
  <si>
    <t>51.02.01.03</t>
  </si>
  <si>
    <t>X. Cheltuieli de capital</t>
  </si>
  <si>
    <t>85.01</t>
  </si>
  <si>
    <t>68.02.06</t>
  </si>
  <si>
    <t>68.02.04</t>
  </si>
  <si>
    <t>CENTRUL DE INGRIJIRE SI ASISTENTA PITESTI</t>
  </si>
  <si>
    <t>CENTRUL DE INGRIJIRE SI ASISTENTA BASCOVELE</t>
  </si>
  <si>
    <t>CENTRUL DE INTEGRARE PRIN TERAPIE OCUPATIONALA TIGVENI</t>
  </si>
  <si>
    <t>COMPLEXUL DE SERVICII PENTRU PERSOANE CU DIZABILITATI VULTURESTI</t>
  </si>
  <si>
    <t xml:space="preserve"> DEFICIT</t>
  </si>
  <si>
    <t xml:space="preserve"> DIRECTIA GENERALA DE ASISTENTA SOCIALA SI PROTECTIA COPILULUI ARGES</t>
  </si>
  <si>
    <t>JUDETUL ARGES</t>
  </si>
  <si>
    <t>DIRECTIA ECONOMICA</t>
  </si>
  <si>
    <t xml:space="preserve">SERVICIUL BUGET IMPOZITE TAXE SI VENITURI </t>
  </si>
  <si>
    <t xml:space="preserve">DIRECTIA ECONOMICA </t>
  </si>
  <si>
    <t>VENITURI - TOTAL</t>
  </si>
  <si>
    <t>CENTRE DE ASISTENTA</t>
  </si>
  <si>
    <t xml:space="preserve">TOTAL CHELTUIELI </t>
  </si>
  <si>
    <t>Plati efectuate in anii precedenti si recuperate
 in anul curent</t>
  </si>
  <si>
    <t>Plati efectuate in anii precedenti si recuperate in anul
 curent</t>
  </si>
  <si>
    <t>ANEXA nr. 1</t>
  </si>
  <si>
    <t xml:space="preserve">La H. C.J. </t>
  </si>
  <si>
    <t>Cheltuieli de personal</t>
  </si>
  <si>
    <t>Cheltuieli cu bunuri si servicii</t>
  </si>
  <si>
    <t>SUBVENTII</t>
  </si>
  <si>
    <t>Subventii de la bugetul de stat</t>
  </si>
  <si>
    <t xml:space="preserve">Cheltuieli de capital </t>
  </si>
  <si>
    <t xml:space="preserve">Plati efectuate in anii precedenti si recuperate in anul curent </t>
  </si>
  <si>
    <t xml:space="preserve">mii lei </t>
  </si>
  <si>
    <t>INFLUENTE</t>
  </si>
  <si>
    <t>PROPUNERI</t>
  </si>
  <si>
    <t>TRIM</t>
  </si>
  <si>
    <t>CENTRUL DE ABILITARE SI REABILITARE PENTRU PERSOANE ADULTE CU DIZABILITATI CALINESTI</t>
  </si>
  <si>
    <t>42.02</t>
  </si>
  <si>
    <t>68.02</t>
  </si>
  <si>
    <t>00.17</t>
  </si>
  <si>
    <t>COMPLEXUL DE LOCUINTE PROTEJATE BUZOESTI</t>
  </si>
  <si>
    <t xml:space="preserve">ASIGURARI SI ASISTENTA SOCIALA </t>
  </si>
  <si>
    <t>LA BUGETUL LOCAL PE ANUL 2022</t>
  </si>
  <si>
    <t>ANUL 2022</t>
  </si>
  <si>
    <t xml:space="preserve">        Asist. Soc.- drepturi pers cu handicap</t>
  </si>
  <si>
    <t>57.02</t>
  </si>
  <si>
    <t>Ajutoare sociale in numerar</t>
  </si>
  <si>
    <t>57.02.01</t>
  </si>
  <si>
    <t xml:space="preserve">Ajutoare sociale in natura </t>
  </si>
  <si>
    <t>57.01.02</t>
  </si>
  <si>
    <t>DREPTURI PERSOANE CU HANDICAP</t>
  </si>
  <si>
    <t>68.02.05.02</t>
  </si>
  <si>
    <t xml:space="preserve">CULTURA </t>
  </si>
  <si>
    <t>Transferuri catre institutii publice din care:</t>
  </si>
  <si>
    <t xml:space="preserve">pt cheltuieli de personal </t>
  </si>
  <si>
    <t>Subventii pentru finantarea drepturilor acordate persoanelor cu handicap</t>
  </si>
  <si>
    <t>.42.02.21</t>
  </si>
  <si>
    <t>67.02</t>
  </si>
  <si>
    <t>67.02.03.30</t>
  </si>
  <si>
    <t>51.01.01</t>
  </si>
  <si>
    <t xml:space="preserve">COMPLEX DE SERVICII PENTRU PERSOANELE CU DIZABILITATI PITESTI </t>
  </si>
  <si>
    <t xml:space="preserve">COMPLEX DE SERVICII PENTRU PERSOANE CU DIZABILITATI BABANA </t>
  </si>
  <si>
    <t>CENTRUL JUDETEAN DE CULTURA SI ARTE ARGES</t>
  </si>
  <si>
    <t>57.02.02</t>
  </si>
  <si>
    <t xml:space="preserve">VENITURILE SECTIUNII DE DEZVOLTARE </t>
  </si>
  <si>
    <t>.00.17</t>
  </si>
  <si>
    <t>Subventii de la bugetul de stat  catre bugetele locale necesare  sustinerii derularii  proiectelor  finantate din fonduri externe nerambursabile  (FEN) postaderare aferente  perioadei de programare 2014-2020</t>
  </si>
  <si>
    <t>.42.02.69</t>
  </si>
  <si>
    <t xml:space="preserve">TRANSPORTURI </t>
  </si>
  <si>
    <t xml:space="preserve">SECTIUNEA DE DEZVOLTARE </t>
  </si>
  <si>
    <t>Proiect “MODERNIZARE DJ 504 LIM. JUD. TELEORMAN – POPEŞTI- IZVORU- RECEA- CORNĂŢEL – VULPEŞTI (DN65A), KM 110+700-136+695, L=25,995 KM, COM. POPEŞTI, IZVORU, RECEA, BUZOEŞTI, JUD. ARGEŞ”</t>
  </si>
  <si>
    <t xml:space="preserve">          Finantare nationala</t>
  </si>
  <si>
    <t xml:space="preserve">         Cofinantare si chelt neeligibile</t>
  </si>
  <si>
    <t>58.01.03</t>
  </si>
  <si>
    <t>58.01.01</t>
  </si>
  <si>
    <t>Finantare din excedentul bugetului local</t>
  </si>
  <si>
    <t>Proiecte cu finantare FEN</t>
  </si>
  <si>
    <t>ANEXA nr. 1 la H.C.J. nr.208/28.07.2022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</si>
</sst>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</cellStyleXfs>
  <cellXfs count="83">
    <xf numFmtId="0" fontId="0" fillId="0" borderId="0" xfId="0"/>
    <xf numFmtId="0" fontId="5" fillId="0" borderId="0" xfId="0" applyFont="1" applyFill="1"/>
    <xf numFmtId="0" fontId="6" fillId="0" borderId="0" xfId="0" applyFont="1"/>
    <xf numFmtId="0" fontId="6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center"/>
    </xf>
    <xf numFmtId="4" fontId="5" fillId="4" borderId="2" xfId="0" applyNumberFormat="1" applyFont="1" applyFill="1" applyBorder="1"/>
    <xf numFmtId="4" fontId="5" fillId="6" borderId="2" xfId="0" applyNumberFormat="1" applyFont="1" applyFill="1" applyBorder="1"/>
    <xf numFmtId="4" fontId="5" fillId="5" borderId="2" xfId="0" applyNumberFormat="1" applyFont="1" applyFill="1" applyBorder="1"/>
    <xf numFmtId="4" fontId="6" fillId="0" borderId="2" xfId="0" applyNumberFormat="1" applyFont="1" applyFill="1" applyBorder="1"/>
    <xf numFmtId="4" fontId="6" fillId="0" borderId="0" xfId="0" applyNumberFormat="1" applyFont="1" applyFill="1"/>
    <xf numFmtId="4" fontId="5" fillId="0" borderId="2" xfId="0" applyNumberFormat="1" applyFont="1" applyFill="1" applyBorder="1"/>
    <xf numFmtId="0" fontId="5" fillId="0" borderId="2" xfId="0" applyFont="1" applyFill="1" applyBorder="1"/>
    <xf numFmtId="4" fontId="5" fillId="2" borderId="0" xfId="0" applyNumberFormat="1" applyFont="1" applyFill="1" applyBorder="1"/>
    <xf numFmtId="0" fontId="5" fillId="2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0" borderId="6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6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4" fontId="5" fillId="3" borderId="2" xfId="0" applyNumberFormat="1" applyFont="1" applyFill="1" applyBorder="1"/>
    <xf numFmtId="0" fontId="5" fillId="7" borderId="2" xfId="0" applyFont="1" applyFill="1" applyBorder="1"/>
    <xf numFmtId="4" fontId="5" fillId="7" borderId="2" xfId="0" applyNumberFormat="1" applyFont="1" applyFill="1" applyBorder="1"/>
    <xf numFmtId="0" fontId="5" fillId="7" borderId="2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5" fillId="8" borderId="2" xfId="0" applyFont="1" applyFill="1" applyBorder="1"/>
    <xf numFmtId="0" fontId="5" fillId="8" borderId="6" xfId="0" applyFont="1" applyFill="1" applyBorder="1"/>
    <xf numFmtId="0" fontId="5" fillId="8" borderId="4" xfId="0" applyFont="1" applyFill="1" applyBorder="1" applyAlignment="1">
      <alignment horizontal="center"/>
    </xf>
    <xf numFmtId="4" fontId="5" fillId="8" borderId="2" xfId="0" applyNumberFormat="1" applyFont="1" applyFill="1" applyBorder="1"/>
    <xf numFmtId="14" fontId="5" fillId="7" borderId="2" xfId="0" applyNumberFormat="1" applyFont="1" applyFill="1" applyBorder="1"/>
    <xf numFmtId="0" fontId="5" fillId="7" borderId="6" xfId="0" applyFont="1" applyFill="1" applyBorder="1" applyAlignment="1">
      <alignment wrapText="1"/>
    </xf>
    <xf numFmtId="0" fontId="5" fillId="7" borderId="4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5" fillId="7" borderId="5" xfId="0" applyFont="1" applyFill="1" applyBorder="1" applyAlignment="1">
      <alignment wrapText="1"/>
    </xf>
    <xf numFmtId="0" fontId="9" fillId="9" borderId="2" xfId="0" applyFont="1" applyFill="1" applyBorder="1"/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/>
    </xf>
    <xf numFmtId="0" fontId="5" fillId="9" borderId="6" xfId="0" applyFont="1" applyFill="1" applyBorder="1"/>
    <xf numFmtId="0" fontId="5" fillId="9" borderId="4" xfId="0" applyFont="1" applyFill="1" applyBorder="1" applyAlignment="1">
      <alignment horizontal="center"/>
    </xf>
    <xf numFmtId="4" fontId="5" fillId="9" borderId="2" xfId="0" applyNumberFormat="1" applyFont="1" applyFill="1" applyBorder="1"/>
    <xf numFmtId="0" fontId="6" fillId="2" borderId="2" xfId="0" applyFont="1" applyFill="1" applyBorder="1"/>
    <xf numFmtId="0" fontId="5" fillId="0" borderId="6" xfId="0" applyFont="1" applyFill="1" applyBorder="1" applyAlignment="1">
      <alignment wrapText="1"/>
    </xf>
    <xf numFmtId="0" fontId="10" fillId="7" borderId="4" xfId="0" applyFont="1" applyFill="1" applyBorder="1" applyAlignment="1">
      <alignment horizontal="center"/>
    </xf>
    <xf numFmtId="0" fontId="9" fillId="0" borderId="6" xfId="0" applyFont="1" applyFill="1" applyBorder="1" applyAlignment="1">
      <alignment wrapText="1"/>
    </xf>
    <xf numFmtId="0" fontId="9" fillId="0" borderId="6" xfId="0" applyFont="1" applyFill="1" applyBorder="1"/>
    <xf numFmtId="0" fontId="11" fillId="0" borderId="4" xfId="0" applyFont="1" applyFill="1" applyBorder="1" applyAlignment="1">
      <alignment horizontal="center"/>
    </xf>
    <xf numFmtId="0" fontId="11" fillId="0" borderId="6" xfId="0" applyFont="1" applyFill="1" applyBorder="1"/>
    <xf numFmtId="0" fontId="11" fillId="2" borderId="2" xfId="0" applyFont="1" applyFill="1" applyBorder="1" applyAlignment="1">
      <alignment horizontal="left" wrapText="1"/>
    </xf>
    <xf numFmtId="14" fontId="11" fillId="0" borderId="2" xfId="0" applyNumberFormat="1" applyFont="1" applyBorder="1" applyAlignment="1">
      <alignment horizontal="left" wrapText="1"/>
    </xf>
    <xf numFmtId="0" fontId="9" fillId="10" borderId="6" xfId="0" applyFont="1" applyFill="1" applyBorder="1"/>
    <xf numFmtId="0" fontId="9" fillId="11" borderId="6" xfId="0" applyFont="1" applyFill="1" applyBorder="1" applyAlignment="1">
      <alignment wrapText="1"/>
    </xf>
    <xf numFmtId="0" fontId="9" fillId="11" borderId="4" xfId="0" applyFont="1" applyFill="1" applyBorder="1" applyAlignment="1">
      <alignment horizontal="center"/>
    </xf>
    <xf numFmtId="4" fontId="6" fillId="11" borderId="2" xfId="0" applyNumberFormat="1" applyFont="1" applyFill="1" applyBorder="1"/>
    <xf numFmtId="0" fontId="11" fillId="0" borderId="2" xfId="0" applyFont="1" applyFill="1" applyBorder="1"/>
    <xf numFmtId="0" fontId="12" fillId="0" borderId="8" xfId="0" applyFont="1" applyFill="1" applyBorder="1" applyAlignment="1">
      <alignment wrapText="1"/>
    </xf>
    <xf numFmtId="4" fontId="12" fillId="0" borderId="9" xfId="0" applyNumberFormat="1" applyFont="1" applyFill="1" applyBorder="1"/>
    <xf numFmtId="0" fontId="9" fillId="9" borderId="6" xfId="0" applyFont="1" applyFill="1" applyBorder="1"/>
    <xf numFmtId="0" fontId="9" fillId="9" borderId="4" xfId="0" applyFont="1" applyFill="1" applyBorder="1" applyAlignment="1">
      <alignment horizontal="center"/>
    </xf>
    <xf numFmtId="4" fontId="9" fillId="9" borderId="2" xfId="0" applyNumberFormat="1" applyFont="1" applyFill="1" applyBorder="1"/>
    <xf numFmtId="0" fontId="11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Alignment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5"/>
  <sheetViews>
    <sheetView tabSelected="1" zoomScale="115" zoomScaleNormal="115" workbookViewId="0">
      <pane xSplit="3" ySplit="12" topLeftCell="D86" activePane="bottomRight" state="frozen"/>
      <selection pane="topRight" activeCell="D1" sqref="D1"/>
      <selection pane="bottomLeft" activeCell="A12" sqref="A12"/>
      <selection pane="bottomRight" activeCell="N7" sqref="N7"/>
    </sheetView>
  </sheetViews>
  <sheetFormatPr defaultRowHeight="12.75"/>
  <cols>
    <col min="1" max="1" width="0.140625" style="3" customWidth="1"/>
    <col min="2" max="2" width="49.42578125" style="3" customWidth="1"/>
    <col min="3" max="3" width="9.85546875" style="3" customWidth="1"/>
    <col min="4" max="4" width="12.28515625" style="3" customWidth="1"/>
    <col min="5" max="5" width="11.7109375" style="3" customWidth="1"/>
    <col min="6" max="6" width="6.7109375" style="3" hidden="1" customWidth="1"/>
    <col min="7" max="7" width="3.28515625" style="3" hidden="1" customWidth="1"/>
    <col min="8" max="8" width="9.28515625" style="3" bestFit="1" customWidth="1"/>
    <col min="9" max="9" width="9.85546875" style="3" bestFit="1" customWidth="1"/>
    <col min="10" max="16384" width="9.140625" style="3"/>
  </cols>
  <sheetData>
    <row r="1" spans="1:8" s="1" customFormat="1">
      <c r="A1" s="16" t="s">
        <v>22</v>
      </c>
      <c r="D1" s="17" t="s">
        <v>84</v>
      </c>
      <c r="E1" s="2"/>
      <c r="G1" s="1" t="s">
        <v>31</v>
      </c>
    </row>
    <row r="2" spans="1:8">
      <c r="A2" s="16" t="s">
        <v>23</v>
      </c>
      <c r="B2" s="74" t="s">
        <v>25</v>
      </c>
      <c r="C2" s="74"/>
      <c r="E2" s="2"/>
      <c r="G2" s="3" t="s">
        <v>32</v>
      </c>
    </row>
    <row r="3" spans="1:8">
      <c r="A3" s="16" t="s">
        <v>24</v>
      </c>
      <c r="B3" s="4"/>
      <c r="C3" s="4"/>
    </row>
    <row r="4" spans="1:8" ht="33.75" customHeight="1">
      <c r="A4" s="18"/>
      <c r="B4" s="4"/>
      <c r="C4" s="4"/>
    </row>
    <row r="5" spans="1:8" ht="18" customHeight="1">
      <c r="A5" s="79" t="s">
        <v>40</v>
      </c>
      <c r="B5" s="79"/>
      <c r="C5" s="79"/>
      <c r="D5" s="79"/>
      <c r="E5" s="79"/>
      <c r="F5" s="79"/>
      <c r="G5" s="79"/>
    </row>
    <row r="6" spans="1:8" ht="13.5" customHeight="1">
      <c r="A6" s="80" t="s">
        <v>49</v>
      </c>
      <c r="B6" s="80"/>
      <c r="C6" s="80"/>
      <c r="D6" s="80"/>
      <c r="E6" s="80"/>
      <c r="F6" s="80"/>
      <c r="G6" s="80"/>
    </row>
    <row r="7" spans="1:8" ht="13.5" customHeight="1">
      <c r="A7" s="5"/>
      <c r="B7" s="81"/>
      <c r="C7" s="82"/>
      <c r="D7" s="82"/>
      <c r="E7" s="82"/>
      <c r="F7" s="82"/>
      <c r="G7" s="82"/>
    </row>
    <row r="8" spans="1:8" ht="13.5" customHeight="1">
      <c r="A8" s="5"/>
      <c r="B8" s="6"/>
      <c r="C8" s="19"/>
      <c r="D8" s="7"/>
      <c r="E8" s="7"/>
    </row>
    <row r="9" spans="1:8">
      <c r="A9" s="5"/>
      <c r="B9" s="6"/>
      <c r="C9" s="19"/>
      <c r="D9" s="7"/>
      <c r="E9" s="7" t="s">
        <v>39</v>
      </c>
    </row>
    <row r="10" spans="1:8" ht="28.5" customHeight="1">
      <c r="A10" s="75" t="s">
        <v>0</v>
      </c>
      <c r="B10" s="77" t="s">
        <v>1</v>
      </c>
      <c r="C10" s="77" t="s">
        <v>2</v>
      </c>
      <c r="D10" s="20" t="s">
        <v>41</v>
      </c>
      <c r="E10" s="8" t="s">
        <v>42</v>
      </c>
      <c r="F10" s="21"/>
      <c r="G10" s="21"/>
      <c r="H10" s="8" t="s">
        <v>42</v>
      </c>
    </row>
    <row r="11" spans="1:8" ht="23.25" customHeight="1">
      <c r="A11" s="76"/>
      <c r="B11" s="78"/>
      <c r="C11" s="78"/>
      <c r="D11" s="22" t="s">
        <v>50</v>
      </c>
      <c r="E11" s="8" t="s">
        <v>3</v>
      </c>
      <c r="F11" s="8"/>
      <c r="G11" s="8"/>
      <c r="H11" s="8" t="s">
        <v>4</v>
      </c>
    </row>
    <row r="12" spans="1:8" ht="22.5" customHeight="1">
      <c r="A12" s="26"/>
      <c r="B12" s="26" t="s">
        <v>26</v>
      </c>
      <c r="C12" s="27"/>
      <c r="D12" s="33">
        <f>E12+H12</f>
        <v>5805</v>
      </c>
      <c r="E12" s="33">
        <f>E13+E17</f>
        <v>5894</v>
      </c>
      <c r="F12" s="33" t="e">
        <f t="shared" ref="F12:H12" si="0">F13+F17</f>
        <v>#REF!</v>
      </c>
      <c r="G12" s="33" t="e">
        <f t="shared" si="0"/>
        <v>#REF!</v>
      </c>
      <c r="H12" s="33">
        <f t="shared" si="0"/>
        <v>-89</v>
      </c>
    </row>
    <row r="13" spans="1:8" ht="22.5" customHeight="1">
      <c r="A13" s="34"/>
      <c r="B13" s="34" t="s">
        <v>5</v>
      </c>
      <c r="C13" s="36"/>
      <c r="D13" s="33">
        <f t="shared" ref="D13:D81" si="1">E13+H13</f>
        <v>-250</v>
      </c>
      <c r="E13" s="35">
        <f>E14</f>
        <v>-161</v>
      </c>
      <c r="F13" s="10" t="e">
        <f>#REF!+#REF!+F14</f>
        <v>#REF!</v>
      </c>
      <c r="G13" s="10" t="e">
        <f>#REF!+#REF!+G14</f>
        <v>#REF!</v>
      </c>
      <c r="H13" s="35">
        <f>H14</f>
        <v>-89</v>
      </c>
    </row>
    <row r="14" spans="1:8" ht="14.25" customHeight="1">
      <c r="A14" s="15"/>
      <c r="B14" s="23" t="s">
        <v>35</v>
      </c>
      <c r="C14" s="24" t="s">
        <v>46</v>
      </c>
      <c r="D14" s="33">
        <f t="shared" si="1"/>
        <v>-250</v>
      </c>
      <c r="E14" s="12">
        <f>E15</f>
        <v>-161</v>
      </c>
      <c r="F14" s="9"/>
      <c r="G14" s="9"/>
      <c r="H14" s="12">
        <f>H15</f>
        <v>-89</v>
      </c>
    </row>
    <row r="15" spans="1:8" ht="14.25" customHeight="1">
      <c r="A15" s="15"/>
      <c r="B15" s="25" t="s">
        <v>36</v>
      </c>
      <c r="C15" s="24" t="s">
        <v>44</v>
      </c>
      <c r="D15" s="33">
        <f t="shared" si="1"/>
        <v>-250</v>
      </c>
      <c r="E15" s="12">
        <f>E16</f>
        <v>-161</v>
      </c>
      <c r="F15" s="9"/>
      <c r="G15" s="9"/>
      <c r="H15" s="12">
        <f>H16</f>
        <v>-89</v>
      </c>
    </row>
    <row r="16" spans="1:8" ht="31.5" customHeight="1">
      <c r="A16" s="15"/>
      <c r="B16" s="49" t="s">
        <v>62</v>
      </c>
      <c r="C16" s="50" t="s">
        <v>63</v>
      </c>
      <c r="D16" s="33">
        <f t="shared" si="1"/>
        <v>-250</v>
      </c>
      <c r="E16" s="12">
        <v>-161</v>
      </c>
      <c r="F16" s="9"/>
      <c r="G16" s="9"/>
      <c r="H16" s="12">
        <v>-89</v>
      </c>
    </row>
    <row r="17" spans="1:8" ht="16.5" customHeight="1">
      <c r="A17" s="15"/>
      <c r="B17" s="57" t="s">
        <v>71</v>
      </c>
      <c r="C17" s="50"/>
      <c r="D17" s="33">
        <f t="shared" si="1"/>
        <v>6055</v>
      </c>
      <c r="E17" s="12">
        <f>E18</f>
        <v>6055</v>
      </c>
      <c r="F17" s="9"/>
      <c r="G17" s="9"/>
      <c r="H17" s="12">
        <v>0</v>
      </c>
    </row>
    <row r="18" spans="1:8" ht="14.25" customHeight="1">
      <c r="A18" s="15"/>
      <c r="B18" s="58" t="s">
        <v>35</v>
      </c>
      <c r="C18" s="59" t="s">
        <v>72</v>
      </c>
      <c r="D18" s="33">
        <f t="shared" si="1"/>
        <v>6055</v>
      </c>
      <c r="E18" s="12">
        <f>E19</f>
        <v>6055</v>
      </c>
      <c r="F18" s="9"/>
      <c r="G18" s="9"/>
      <c r="H18" s="12">
        <v>0</v>
      </c>
    </row>
    <row r="19" spans="1:8" ht="18.75" customHeight="1">
      <c r="A19" s="15"/>
      <c r="B19" s="60" t="s">
        <v>36</v>
      </c>
      <c r="C19" s="59">
        <v>42.02</v>
      </c>
      <c r="D19" s="33">
        <f t="shared" si="1"/>
        <v>6055</v>
      </c>
      <c r="E19" s="12">
        <f>E20</f>
        <v>6055</v>
      </c>
      <c r="F19" s="9"/>
      <c r="G19" s="9"/>
      <c r="H19" s="12">
        <v>0</v>
      </c>
    </row>
    <row r="20" spans="1:8" ht="57" customHeight="1">
      <c r="A20" s="15"/>
      <c r="B20" s="61" t="s">
        <v>73</v>
      </c>
      <c r="C20" s="62" t="s">
        <v>74</v>
      </c>
      <c r="D20" s="33">
        <f t="shared" si="1"/>
        <v>6055</v>
      </c>
      <c r="E20" s="12">
        <v>6055</v>
      </c>
      <c r="F20" s="9"/>
      <c r="G20" s="9"/>
      <c r="H20" s="12">
        <v>0</v>
      </c>
    </row>
    <row r="21" spans="1:8" ht="18" customHeight="1">
      <c r="A21" s="26"/>
      <c r="B21" s="26" t="s">
        <v>28</v>
      </c>
      <c r="C21" s="27"/>
      <c r="D21" s="33">
        <f t="shared" si="1"/>
        <v>9263</v>
      </c>
      <c r="E21" s="33">
        <f>E22+E33+E28+E94</f>
        <v>9352</v>
      </c>
      <c r="F21" s="33" t="e">
        <f t="shared" ref="F21:H21" si="2">F22+F33+F28+F94</f>
        <v>#REF!</v>
      </c>
      <c r="G21" s="33" t="e">
        <f t="shared" si="2"/>
        <v>#REF!</v>
      </c>
      <c r="H21" s="33">
        <f t="shared" si="2"/>
        <v>-89</v>
      </c>
    </row>
    <row r="22" spans="1:8" hidden="1">
      <c r="A22" s="39"/>
      <c r="B22" s="40" t="s">
        <v>10</v>
      </c>
      <c r="C22" s="41" t="s">
        <v>11</v>
      </c>
      <c r="D22" s="33">
        <f t="shared" si="1"/>
        <v>0</v>
      </c>
      <c r="E22" s="42">
        <f>E23</f>
        <v>0</v>
      </c>
      <c r="F22" s="9" t="e">
        <f>#REF!+#REF!+E22+#REF!</f>
        <v>#REF!</v>
      </c>
      <c r="G22" s="9" t="e">
        <f>D22-F22</f>
        <v>#REF!</v>
      </c>
      <c r="H22" s="42">
        <f>H23</f>
        <v>0</v>
      </c>
    </row>
    <row r="23" spans="1:8" ht="16.5" hidden="1" customHeight="1">
      <c r="A23" s="15"/>
      <c r="B23" s="23" t="s">
        <v>7</v>
      </c>
      <c r="C23" s="24"/>
      <c r="D23" s="33">
        <f t="shared" si="1"/>
        <v>0</v>
      </c>
      <c r="E23" s="12">
        <f>E24</f>
        <v>0</v>
      </c>
      <c r="F23" s="9"/>
      <c r="G23" s="9"/>
      <c r="H23" s="12">
        <f>H24</f>
        <v>0</v>
      </c>
    </row>
    <row r="24" spans="1:8" ht="16.5" hidden="1" customHeight="1">
      <c r="A24" s="15"/>
      <c r="B24" s="25" t="s">
        <v>37</v>
      </c>
      <c r="C24" s="24">
        <v>70</v>
      </c>
      <c r="D24" s="33">
        <f t="shared" si="1"/>
        <v>0</v>
      </c>
      <c r="E24" s="12"/>
      <c r="F24" s="9"/>
      <c r="G24" s="9"/>
      <c r="H24" s="12"/>
    </row>
    <row r="25" spans="1:8" ht="25.5" hidden="1" customHeight="1">
      <c r="A25" s="15"/>
      <c r="B25" s="30" t="s">
        <v>29</v>
      </c>
      <c r="C25" s="24">
        <v>85</v>
      </c>
      <c r="D25" s="33">
        <f t="shared" si="1"/>
        <v>0</v>
      </c>
      <c r="E25" s="12"/>
      <c r="F25" s="9" t="e">
        <f>#REF!+#REF!+E25+#REF!</f>
        <v>#REF!</v>
      </c>
      <c r="G25" s="9" t="e">
        <f>D25-F25</f>
        <v>#REF!</v>
      </c>
      <c r="H25" s="12"/>
    </row>
    <row r="26" spans="1:8" ht="20.25" hidden="1" customHeight="1">
      <c r="A26" s="15"/>
      <c r="B26" s="23" t="s">
        <v>7</v>
      </c>
      <c r="C26" s="24"/>
      <c r="D26" s="33">
        <f t="shared" si="1"/>
        <v>0</v>
      </c>
      <c r="E26" s="12"/>
      <c r="F26" s="9" t="e">
        <f>#REF!+#REF!+E26+#REF!</f>
        <v>#REF!</v>
      </c>
      <c r="G26" s="9" t="e">
        <f>D26-F26</f>
        <v>#REF!</v>
      </c>
      <c r="H26" s="12"/>
    </row>
    <row r="27" spans="1:8" ht="18.75" hidden="1" customHeight="1">
      <c r="A27" s="15"/>
      <c r="B27" s="25" t="s">
        <v>8</v>
      </c>
      <c r="C27" s="24" t="s">
        <v>9</v>
      </c>
      <c r="D27" s="33">
        <f t="shared" si="1"/>
        <v>0</v>
      </c>
      <c r="E27" s="12"/>
      <c r="F27" s="9" t="e">
        <f>#REF!+#REF!+E27+#REF!</f>
        <v>#REF!</v>
      </c>
      <c r="G27" s="9" t="e">
        <f>D27-F27</f>
        <v>#REF!</v>
      </c>
      <c r="H27" s="12"/>
    </row>
    <row r="28" spans="1:8" ht="18.75" customHeight="1">
      <c r="A28" s="48"/>
      <c r="B28" s="51" t="s">
        <v>59</v>
      </c>
      <c r="C28" s="52" t="s">
        <v>64</v>
      </c>
      <c r="D28" s="33">
        <f t="shared" si="1"/>
        <v>-850</v>
      </c>
      <c r="E28" s="53">
        <f>E29</f>
        <v>-850</v>
      </c>
      <c r="F28" s="53">
        <f t="shared" ref="F28:H28" si="3">F29</f>
        <v>0</v>
      </c>
      <c r="G28" s="53">
        <f t="shared" si="3"/>
        <v>0</v>
      </c>
      <c r="H28" s="53">
        <f t="shared" si="3"/>
        <v>0</v>
      </c>
    </row>
    <row r="29" spans="1:8" ht="18.75" customHeight="1">
      <c r="A29" s="15"/>
      <c r="B29" s="23" t="s">
        <v>69</v>
      </c>
      <c r="C29" s="24" t="s">
        <v>65</v>
      </c>
      <c r="D29" s="33">
        <f t="shared" si="1"/>
        <v>-850</v>
      </c>
      <c r="E29" s="12">
        <f>E30</f>
        <v>-850</v>
      </c>
      <c r="F29" s="9"/>
      <c r="G29" s="9"/>
      <c r="H29" s="12">
        <v>0</v>
      </c>
    </row>
    <row r="30" spans="1:8" ht="18.75" customHeight="1">
      <c r="A30" s="15"/>
      <c r="B30" s="54" t="s">
        <v>5</v>
      </c>
      <c r="C30" s="24"/>
      <c r="D30" s="33">
        <f t="shared" si="1"/>
        <v>-850</v>
      </c>
      <c r="E30" s="12">
        <f>E31</f>
        <v>-850</v>
      </c>
      <c r="F30" s="9"/>
      <c r="G30" s="9"/>
      <c r="H30" s="12">
        <v>0</v>
      </c>
    </row>
    <row r="31" spans="1:8" ht="18.75" customHeight="1">
      <c r="A31" s="15"/>
      <c r="B31" s="25" t="s">
        <v>60</v>
      </c>
      <c r="C31" s="24" t="s">
        <v>66</v>
      </c>
      <c r="D31" s="33">
        <f t="shared" si="1"/>
        <v>-850</v>
      </c>
      <c r="E31" s="12">
        <f>E32</f>
        <v>-850</v>
      </c>
      <c r="F31" s="9"/>
      <c r="G31" s="9"/>
      <c r="H31" s="12">
        <v>0</v>
      </c>
    </row>
    <row r="32" spans="1:8" ht="18.75" customHeight="1">
      <c r="A32" s="15"/>
      <c r="B32" s="25" t="s">
        <v>61</v>
      </c>
      <c r="C32" s="24">
        <v>10</v>
      </c>
      <c r="D32" s="33">
        <f t="shared" si="1"/>
        <v>-850</v>
      </c>
      <c r="E32" s="12">
        <v>-850</v>
      </c>
      <c r="F32" s="9"/>
      <c r="G32" s="9"/>
      <c r="H32" s="12">
        <v>0</v>
      </c>
    </row>
    <row r="33" spans="1:12">
      <c r="A33" s="39"/>
      <c r="B33" s="40" t="s">
        <v>48</v>
      </c>
      <c r="C33" s="41" t="s">
        <v>45</v>
      </c>
      <c r="D33" s="33">
        <f t="shared" si="1"/>
        <v>600</v>
      </c>
      <c r="E33" s="42">
        <f>E41+E52+E47</f>
        <v>689</v>
      </c>
      <c r="F33" s="42" t="e">
        <f t="shared" ref="F33:H33" si="4">F41+F52+F47</f>
        <v>#REF!</v>
      </c>
      <c r="G33" s="42" t="e">
        <f t="shared" si="4"/>
        <v>#REF!</v>
      </c>
      <c r="H33" s="42">
        <f t="shared" si="4"/>
        <v>-89</v>
      </c>
    </row>
    <row r="34" spans="1:12" ht="14.25" hidden="1" customHeight="1">
      <c r="A34" s="15"/>
      <c r="B34" s="25" t="s">
        <v>12</v>
      </c>
      <c r="C34" s="29">
        <v>70</v>
      </c>
      <c r="D34" s="33">
        <f t="shared" si="1"/>
        <v>0</v>
      </c>
      <c r="E34" s="12"/>
      <c r="F34" s="9" t="e">
        <f>#REF!+#REF!+E34+#REF!</f>
        <v>#REF!</v>
      </c>
      <c r="G34" s="9" t="e">
        <f>D34-F34</f>
        <v>#REF!</v>
      </c>
      <c r="H34" s="12"/>
    </row>
    <row r="35" spans="1:12" ht="13.5" customHeight="1">
      <c r="A35" s="15"/>
      <c r="B35" s="28" t="s">
        <v>5</v>
      </c>
      <c r="C35" s="29"/>
      <c r="D35" s="33">
        <f t="shared" si="1"/>
        <v>600</v>
      </c>
      <c r="E35" s="12">
        <f>E36+E37+E40+E39+E38</f>
        <v>689</v>
      </c>
      <c r="F35" s="12">
        <f t="shared" ref="F35:H35" si="5">F36+F37+F40+F39+F38</f>
        <v>0</v>
      </c>
      <c r="G35" s="12">
        <f t="shared" si="5"/>
        <v>0</v>
      </c>
      <c r="H35" s="12">
        <f t="shared" si="5"/>
        <v>-89</v>
      </c>
    </row>
    <row r="36" spans="1:12" ht="14.25" hidden="1" customHeight="1">
      <c r="A36" s="15"/>
      <c r="B36" s="25" t="s">
        <v>33</v>
      </c>
      <c r="C36" s="24">
        <v>10</v>
      </c>
      <c r="D36" s="33">
        <f t="shared" si="1"/>
        <v>0</v>
      </c>
      <c r="E36" s="12">
        <f>E43+E55+E60+E65+E72+E77+E82+E87</f>
        <v>0</v>
      </c>
      <c r="F36" s="9"/>
      <c r="G36" s="9"/>
      <c r="H36" s="12">
        <f>H43+H55+H60+H65+H72+H77+H82+H87+H92</f>
        <v>0</v>
      </c>
    </row>
    <row r="37" spans="1:12" ht="14.25" customHeight="1">
      <c r="A37" s="15"/>
      <c r="B37" s="25" t="s">
        <v>34</v>
      </c>
      <c r="C37" s="24">
        <v>20</v>
      </c>
      <c r="D37" s="33">
        <f t="shared" si="1"/>
        <v>985.9</v>
      </c>
      <c r="E37" s="12">
        <f>E44+E56+E61+E66+E73+E78+E83+E88+E92</f>
        <v>985.9</v>
      </c>
      <c r="F37" s="9"/>
      <c r="G37" s="9"/>
      <c r="H37" s="12">
        <f>H44+H56+H61+H66+H73+H78+H83+H88</f>
        <v>0</v>
      </c>
      <c r="J37" s="13">
        <f>E37+E38+E39+E40</f>
        <v>689.00000000000011</v>
      </c>
    </row>
    <row r="38" spans="1:12" ht="14.25" customHeight="1">
      <c r="A38" s="15"/>
      <c r="B38" s="30" t="s">
        <v>53</v>
      </c>
      <c r="C38" s="24" t="s">
        <v>54</v>
      </c>
      <c r="D38" s="33">
        <f t="shared" si="1"/>
        <v>232</v>
      </c>
      <c r="E38" s="12">
        <f>E45</f>
        <v>232</v>
      </c>
      <c r="F38" s="9"/>
      <c r="G38" s="9"/>
      <c r="H38" s="12">
        <v>0</v>
      </c>
    </row>
    <row r="39" spans="1:12" ht="14.25" customHeight="1">
      <c r="A39" s="15"/>
      <c r="B39" s="30" t="s">
        <v>55</v>
      </c>
      <c r="C39" s="24" t="s">
        <v>70</v>
      </c>
      <c r="D39" s="33">
        <f t="shared" si="1"/>
        <v>-250</v>
      </c>
      <c r="E39" s="12">
        <f>E51</f>
        <v>-161</v>
      </c>
      <c r="F39" s="12">
        <f t="shared" ref="F39:H39" si="6">F51</f>
        <v>0</v>
      </c>
      <c r="G39" s="12">
        <f t="shared" si="6"/>
        <v>0</v>
      </c>
      <c r="H39" s="12">
        <f t="shared" si="6"/>
        <v>-89</v>
      </c>
    </row>
    <row r="40" spans="1:12" ht="30" customHeight="1">
      <c r="A40" s="15"/>
      <c r="B40" s="30" t="s">
        <v>30</v>
      </c>
      <c r="C40" s="24" t="s">
        <v>13</v>
      </c>
      <c r="D40" s="33">
        <f t="shared" si="1"/>
        <v>-367.9</v>
      </c>
      <c r="E40" s="12">
        <f>E46+E57+E62+E67+E74+E79+E84+E89</f>
        <v>-367.9</v>
      </c>
      <c r="F40" s="9"/>
      <c r="G40" s="9"/>
      <c r="H40" s="12">
        <f>H46+H57+H62+H67+H74+H79+H84+H89</f>
        <v>0</v>
      </c>
    </row>
    <row r="41" spans="1:12" ht="27.75" customHeight="1">
      <c r="A41" s="43"/>
      <c r="B41" s="44" t="s">
        <v>21</v>
      </c>
      <c r="C41" s="45" t="s">
        <v>14</v>
      </c>
      <c r="D41" s="33">
        <f t="shared" si="1"/>
        <v>733</v>
      </c>
      <c r="E41" s="35">
        <f>E42</f>
        <v>733</v>
      </c>
      <c r="F41" s="9" t="e">
        <f>#REF!+#REF!+E41+#REF!</f>
        <v>#REF!</v>
      </c>
      <c r="G41" s="9" t="e">
        <f t="shared" ref="G41:G54" si="7">D41-F41</f>
        <v>#REF!</v>
      </c>
      <c r="H41" s="35">
        <f>H42</f>
        <v>0</v>
      </c>
    </row>
    <row r="42" spans="1:12" ht="15" customHeight="1">
      <c r="A42" s="15"/>
      <c r="B42" s="28" t="s">
        <v>5</v>
      </c>
      <c r="C42" s="29"/>
      <c r="D42" s="33">
        <f t="shared" si="1"/>
        <v>733</v>
      </c>
      <c r="E42" s="14">
        <f>E43+E44+E46+E45</f>
        <v>733</v>
      </c>
      <c r="F42" s="14">
        <f t="shared" ref="F42:H42" si="8">F43+F44+F46+F45</f>
        <v>0</v>
      </c>
      <c r="G42" s="14">
        <f t="shared" si="8"/>
        <v>0</v>
      </c>
      <c r="H42" s="14">
        <f t="shared" si="8"/>
        <v>0</v>
      </c>
      <c r="L42" s="13"/>
    </row>
    <row r="43" spans="1:12" ht="15.75" hidden="1" customHeight="1">
      <c r="A43" s="15"/>
      <c r="B43" s="25" t="s">
        <v>33</v>
      </c>
      <c r="C43" s="24">
        <v>10</v>
      </c>
      <c r="D43" s="33">
        <f t="shared" si="1"/>
        <v>0</v>
      </c>
      <c r="E43" s="12"/>
      <c r="F43" s="9"/>
      <c r="G43" s="9"/>
      <c r="H43" s="12"/>
      <c r="L43" s="13"/>
    </row>
    <row r="44" spans="1:12" ht="14.25" customHeight="1">
      <c r="A44" s="15"/>
      <c r="B44" s="25" t="s">
        <v>34</v>
      </c>
      <c r="C44" s="24">
        <v>20</v>
      </c>
      <c r="D44" s="33">
        <f t="shared" si="1"/>
        <v>729.96</v>
      </c>
      <c r="E44" s="12">
        <f>228.96+501</f>
        <v>729.96</v>
      </c>
      <c r="F44" s="9"/>
      <c r="G44" s="9"/>
      <c r="H44" s="12">
        <v>0</v>
      </c>
      <c r="L44" s="13"/>
    </row>
    <row r="45" spans="1:12" ht="14.25" customHeight="1">
      <c r="A45" s="15"/>
      <c r="B45" s="30" t="s">
        <v>53</v>
      </c>
      <c r="C45" s="24" t="s">
        <v>54</v>
      </c>
      <c r="D45" s="33">
        <f t="shared" si="1"/>
        <v>232</v>
      </c>
      <c r="E45" s="12">
        <v>232</v>
      </c>
      <c r="F45" s="9"/>
      <c r="G45" s="9"/>
      <c r="H45" s="12">
        <v>0</v>
      </c>
      <c r="L45" s="13"/>
    </row>
    <row r="46" spans="1:12" ht="27.75" customHeight="1">
      <c r="A46" s="15"/>
      <c r="B46" s="30" t="s">
        <v>30</v>
      </c>
      <c r="C46" s="24" t="s">
        <v>13</v>
      </c>
      <c r="D46" s="33">
        <f t="shared" si="1"/>
        <v>-228.96</v>
      </c>
      <c r="E46" s="12">
        <v>-228.96</v>
      </c>
      <c r="F46" s="9"/>
      <c r="G46" s="9"/>
      <c r="H46" s="12">
        <v>0</v>
      </c>
      <c r="I46" s="13"/>
    </row>
    <row r="47" spans="1:12" ht="21" customHeight="1">
      <c r="A47" s="15"/>
      <c r="B47" s="55" t="s">
        <v>57</v>
      </c>
      <c r="C47" s="24" t="s">
        <v>14</v>
      </c>
      <c r="D47" s="33">
        <f t="shared" si="1"/>
        <v>-250</v>
      </c>
      <c r="E47" s="12">
        <f>E48</f>
        <v>-161</v>
      </c>
      <c r="F47" s="12">
        <f t="shared" ref="F47:H47" si="9">F48</f>
        <v>0</v>
      </c>
      <c r="G47" s="12">
        <f t="shared" si="9"/>
        <v>0</v>
      </c>
      <c r="H47" s="12">
        <f t="shared" si="9"/>
        <v>-89</v>
      </c>
      <c r="I47" s="13"/>
    </row>
    <row r="48" spans="1:12" ht="21.75" customHeight="1">
      <c r="A48" s="15"/>
      <c r="B48" s="30" t="s">
        <v>5</v>
      </c>
      <c r="C48" s="24"/>
      <c r="D48" s="33">
        <f t="shared" si="1"/>
        <v>-250</v>
      </c>
      <c r="E48" s="12">
        <f>E49</f>
        <v>-161</v>
      </c>
      <c r="F48" s="12">
        <f t="shared" ref="F48:H48" si="10">F49</f>
        <v>0</v>
      </c>
      <c r="G48" s="12">
        <f t="shared" si="10"/>
        <v>0</v>
      </c>
      <c r="H48" s="12">
        <f t="shared" si="10"/>
        <v>-89</v>
      </c>
      <c r="I48" s="13"/>
    </row>
    <row r="49" spans="1:12" ht="15" customHeight="1">
      <c r="A49" s="15"/>
      <c r="B49" s="30" t="s">
        <v>51</v>
      </c>
      <c r="C49" s="24" t="s">
        <v>52</v>
      </c>
      <c r="D49" s="33">
        <f t="shared" si="1"/>
        <v>-250</v>
      </c>
      <c r="E49" s="12">
        <f>E50+E51</f>
        <v>-161</v>
      </c>
      <c r="F49" s="12">
        <f t="shared" ref="F49:H49" si="11">F50+F51</f>
        <v>0</v>
      </c>
      <c r="G49" s="12">
        <f t="shared" si="11"/>
        <v>0</v>
      </c>
      <c r="H49" s="12">
        <f t="shared" si="11"/>
        <v>-89</v>
      </c>
      <c r="I49" s="13"/>
    </row>
    <row r="50" spans="1:12" ht="16.5" hidden="1" customHeight="1">
      <c r="A50" s="15"/>
      <c r="B50" s="30" t="s">
        <v>53</v>
      </c>
      <c r="C50" s="24" t="s">
        <v>54</v>
      </c>
      <c r="D50" s="33">
        <f t="shared" si="1"/>
        <v>0</v>
      </c>
      <c r="E50" s="12"/>
      <c r="F50" s="9"/>
      <c r="G50" s="9"/>
      <c r="H50" s="12"/>
      <c r="I50" s="13"/>
    </row>
    <row r="51" spans="1:12" ht="21" customHeight="1">
      <c r="A51" s="15"/>
      <c r="B51" s="30" t="s">
        <v>55</v>
      </c>
      <c r="C51" s="24" t="s">
        <v>56</v>
      </c>
      <c r="D51" s="33">
        <f t="shared" si="1"/>
        <v>-250</v>
      </c>
      <c r="E51" s="12">
        <v>-161</v>
      </c>
      <c r="F51" s="9"/>
      <c r="G51" s="9"/>
      <c r="H51" s="12">
        <v>-89</v>
      </c>
      <c r="I51" s="13"/>
    </row>
    <row r="52" spans="1:12" ht="14.25" customHeight="1">
      <c r="A52" s="34"/>
      <c r="B52" s="44" t="s">
        <v>27</v>
      </c>
      <c r="C52" s="37" t="s">
        <v>15</v>
      </c>
      <c r="D52" s="33">
        <f t="shared" si="1"/>
        <v>117</v>
      </c>
      <c r="E52" s="35">
        <f>E53+E58+E63+E70+E75+E80+E85+E90</f>
        <v>117</v>
      </c>
      <c r="F52" s="9" t="e">
        <f>#REF!+#REF!+E52+#REF!</f>
        <v>#REF!</v>
      </c>
      <c r="G52" s="9" t="e">
        <f t="shared" si="7"/>
        <v>#REF!</v>
      </c>
      <c r="H52" s="35">
        <f>H53+H58+H63+H70+H75+H80+H85+H90</f>
        <v>0</v>
      </c>
      <c r="L52" s="13"/>
    </row>
    <row r="53" spans="1:12" ht="19.5" customHeight="1">
      <c r="A53" s="34"/>
      <c r="B53" s="44" t="s">
        <v>16</v>
      </c>
      <c r="C53" s="46" t="s">
        <v>15</v>
      </c>
      <c r="D53" s="33">
        <f t="shared" si="1"/>
        <v>10</v>
      </c>
      <c r="E53" s="35">
        <f>E54</f>
        <v>10</v>
      </c>
      <c r="F53" s="9" t="e">
        <f>#REF!+#REF!+E53+#REF!</f>
        <v>#REF!</v>
      </c>
      <c r="G53" s="9" t="e">
        <f t="shared" si="7"/>
        <v>#REF!</v>
      </c>
      <c r="H53" s="35">
        <f>H54</f>
        <v>0</v>
      </c>
    </row>
    <row r="54" spans="1:12">
      <c r="A54" s="15"/>
      <c r="B54" s="28" t="s">
        <v>5</v>
      </c>
      <c r="C54" s="24"/>
      <c r="D54" s="33">
        <f t="shared" si="1"/>
        <v>10</v>
      </c>
      <c r="E54" s="14">
        <f>E55+E56+E57</f>
        <v>10</v>
      </c>
      <c r="F54" s="9" t="e">
        <f>#REF!+#REF!+E54+#REF!</f>
        <v>#REF!</v>
      </c>
      <c r="G54" s="9" t="e">
        <f t="shared" si="7"/>
        <v>#REF!</v>
      </c>
      <c r="H54" s="14">
        <f>H55+H56+H57</f>
        <v>0</v>
      </c>
    </row>
    <row r="55" spans="1:12" hidden="1">
      <c r="A55" s="15"/>
      <c r="B55" s="25" t="s">
        <v>33</v>
      </c>
      <c r="C55" s="24">
        <v>10</v>
      </c>
      <c r="D55" s="33">
        <f t="shared" si="1"/>
        <v>0</v>
      </c>
      <c r="E55" s="12"/>
      <c r="F55" s="9"/>
      <c r="G55" s="9"/>
      <c r="H55" s="12"/>
    </row>
    <row r="56" spans="1:12" ht="15" customHeight="1">
      <c r="A56" s="15"/>
      <c r="B56" s="25" t="s">
        <v>34</v>
      </c>
      <c r="C56" s="24">
        <v>20</v>
      </c>
      <c r="D56" s="33">
        <f t="shared" si="1"/>
        <v>12.3</v>
      </c>
      <c r="E56" s="12">
        <f>2.3+10</f>
        <v>12.3</v>
      </c>
      <c r="F56" s="9"/>
      <c r="G56" s="9"/>
      <c r="H56" s="12">
        <v>0</v>
      </c>
    </row>
    <row r="57" spans="1:12" ht="27.75" customHeight="1">
      <c r="A57" s="15"/>
      <c r="B57" s="30" t="s">
        <v>30</v>
      </c>
      <c r="C57" s="24" t="s">
        <v>13</v>
      </c>
      <c r="D57" s="33">
        <f t="shared" si="1"/>
        <v>-2.2999999999999998</v>
      </c>
      <c r="E57" s="12">
        <v>-2.2999999999999998</v>
      </c>
      <c r="F57" s="9"/>
      <c r="G57" s="9"/>
      <c r="H57" s="12">
        <v>0</v>
      </c>
    </row>
    <row r="58" spans="1:12" ht="23.25" customHeight="1">
      <c r="A58" s="34"/>
      <c r="B58" s="44" t="s">
        <v>17</v>
      </c>
      <c r="C58" s="46" t="s">
        <v>15</v>
      </c>
      <c r="D58" s="33">
        <f t="shared" si="1"/>
        <v>22</v>
      </c>
      <c r="E58" s="35">
        <f>E59</f>
        <v>22</v>
      </c>
      <c r="F58" s="11" t="e">
        <f t="shared" ref="F58:G58" si="12">F59</f>
        <v>#REF!</v>
      </c>
      <c r="G58" s="11" t="e">
        <f t="shared" si="12"/>
        <v>#REF!</v>
      </c>
      <c r="H58" s="35">
        <f>H59</f>
        <v>0</v>
      </c>
    </row>
    <row r="59" spans="1:12">
      <c r="A59" s="15"/>
      <c r="B59" s="28" t="s">
        <v>5</v>
      </c>
      <c r="C59" s="24"/>
      <c r="D59" s="33">
        <f t="shared" si="1"/>
        <v>22</v>
      </c>
      <c r="E59" s="14">
        <f>E60+E61+E62</f>
        <v>22</v>
      </c>
      <c r="F59" s="9" t="e">
        <f>#REF!+#REF!+E59+#REF!</f>
        <v>#REF!</v>
      </c>
      <c r="G59" s="9" t="e">
        <f>D59-F59</f>
        <v>#REF!</v>
      </c>
      <c r="H59" s="14">
        <f>H60+H61+H62</f>
        <v>0</v>
      </c>
    </row>
    <row r="60" spans="1:12" ht="0.75" customHeight="1">
      <c r="A60" s="15"/>
      <c r="B60" s="25" t="s">
        <v>33</v>
      </c>
      <c r="C60" s="24">
        <v>10</v>
      </c>
      <c r="D60" s="33">
        <f t="shared" si="1"/>
        <v>0</v>
      </c>
      <c r="E60" s="12"/>
      <c r="F60" s="9"/>
      <c r="G60" s="9"/>
      <c r="H60" s="12"/>
    </row>
    <row r="61" spans="1:12" ht="14.25" customHeight="1">
      <c r="A61" s="15"/>
      <c r="B61" s="25" t="s">
        <v>34</v>
      </c>
      <c r="C61" s="24">
        <v>20</v>
      </c>
      <c r="D61" s="33">
        <f t="shared" si="1"/>
        <v>44.4</v>
      </c>
      <c r="E61" s="12">
        <f>22.4+22</f>
        <v>44.4</v>
      </c>
      <c r="F61" s="9"/>
      <c r="G61" s="9"/>
      <c r="H61" s="12">
        <v>0</v>
      </c>
    </row>
    <row r="62" spans="1:12" ht="24.75" customHeight="1">
      <c r="A62" s="15"/>
      <c r="B62" s="30" t="s">
        <v>6</v>
      </c>
      <c r="C62" s="24" t="s">
        <v>13</v>
      </c>
      <c r="D62" s="33">
        <f t="shared" si="1"/>
        <v>-22.4</v>
      </c>
      <c r="E62" s="12">
        <v>-22.4</v>
      </c>
      <c r="F62" s="9"/>
      <c r="G62" s="9"/>
      <c r="H62" s="12">
        <v>0</v>
      </c>
    </row>
    <row r="63" spans="1:12" ht="25.5">
      <c r="A63" s="34"/>
      <c r="B63" s="44" t="s">
        <v>18</v>
      </c>
      <c r="C63" s="46" t="s">
        <v>58</v>
      </c>
      <c r="D63" s="33">
        <f t="shared" si="1"/>
        <v>25</v>
      </c>
      <c r="E63" s="35">
        <f t="shared" ref="E63" si="13">E64+E68</f>
        <v>25</v>
      </c>
      <c r="F63" s="9" t="e">
        <f>#REF!+#REF!+E63+#REF!</f>
        <v>#REF!</v>
      </c>
      <c r="G63" s="9" t="e">
        <f>D63-F63</f>
        <v>#REF!</v>
      </c>
      <c r="H63" s="35">
        <f t="shared" ref="H63" si="14">H64+H68</f>
        <v>0</v>
      </c>
    </row>
    <row r="64" spans="1:12">
      <c r="A64" s="15"/>
      <c r="B64" s="28" t="s">
        <v>5</v>
      </c>
      <c r="C64" s="24"/>
      <c r="D64" s="33">
        <f t="shared" si="1"/>
        <v>25</v>
      </c>
      <c r="E64" s="14">
        <f>E65+E66+E67</f>
        <v>25</v>
      </c>
      <c r="F64" s="9" t="e">
        <f>#REF!+#REF!+E64+#REF!</f>
        <v>#REF!</v>
      </c>
      <c r="G64" s="9" t="e">
        <f>D64-F64</f>
        <v>#REF!</v>
      </c>
      <c r="H64" s="14">
        <f>H65+H66+H67</f>
        <v>0</v>
      </c>
    </row>
    <row r="65" spans="1:8" hidden="1">
      <c r="A65" s="15"/>
      <c r="B65" s="25" t="s">
        <v>33</v>
      </c>
      <c r="C65" s="24">
        <v>10</v>
      </c>
      <c r="D65" s="33">
        <f t="shared" si="1"/>
        <v>0</v>
      </c>
      <c r="E65" s="12"/>
      <c r="F65" s="9"/>
      <c r="G65" s="9"/>
      <c r="H65" s="12"/>
    </row>
    <row r="66" spans="1:8" ht="16.5" customHeight="1">
      <c r="A66" s="15"/>
      <c r="B66" s="25" t="s">
        <v>34</v>
      </c>
      <c r="C66" s="24">
        <v>20</v>
      </c>
      <c r="D66" s="33">
        <f t="shared" si="1"/>
        <v>60.38</v>
      </c>
      <c r="E66" s="12">
        <f>35.38+25</f>
        <v>60.38</v>
      </c>
      <c r="F66" s="9"/>
      <c r="G66" s="9"/>
      <c r="H66" s="12">
        <v>0</v>
      </c>
    </row>
    <row r="67" spans="1:8" ht="18" customHeight="1">
      <c r="A67" s="15"/>
      <c r="B67" s="30" t="s">
        <v>38</v>
      </c>
      <c r="C67" s="24" t="s">
        <v>13</v>
      </c>
      <c r="D67" s="33">
        <f t="shared" si="1"/>
        <v>-35.380000000000003</v>
      </c>
      <c r="E67" s="12">
        <v>-35.380000000000003</v>
      </c>
      <c r="F67" s="9"/>
      <c r="G67" s="9"/>
      <c r="H67" s="12">
        <v>0</v>
      </c>
    </row>
    <row r="68" spans="1:8" ht="18" hidden="1" customHeight="1">
      <c r="A68" s="15"/>
      <c r="B68" s="23" t="s">
        <v>7</v>
      </c>
      <c r="C68" s="24"/>
      <c r="D68" s="33">
        <f t="shared" si="1"/>
        <v>0</v>
      </c>
      <c r="E68" s="14">
        <f t="shared" ref="E68" si="15">E69</f>
        <v>0</v>
      </c>
      <c r="F68" s="9"/>
      <c r="G68" s="9"/>
      <c r="H68" s="14">
        <f t="shared" ref="H68" si="16">H69</f>
        <v>0</v>
      </c>
    </row>
    <row r="69" spans="1:8" ht="18" hidden="1" customHeight="1">
      <c r="A69" s="15"/>
      <c r="B69" s="25" t="s">
        <v>37</v>
      </c>
      <c r="C69" s="24">
        <v>70</v>
      </c>
      <c r="D69" s="33">
        <f t="shared" si="1"/>
        <v>0</v>
      </c>
      <c r="E69" s="12"/>
      <c r="F69" s="9"/>
      <c r="G69" s="9"/>
      <c r="H69" s="12"/>
    </row>
    <row r="70" spans="1:8" ht="27" customHeight="1">
      <c r="A70" s="34"/>
      <c r="B70" s="44" t="s">
        <v>67</v>
      </c>
      <c r="C70" s="46" t="s">
        <v>58</v>
      </c>
      <c r="D70" s="33">
        <f t="shared" si="1"/>
        <v>20</v>
      </c>
      <c r="E70" s="35">
        <f>E71</f>
        <v>20</v>
      </c>
      <c r="F70" s="9" t="e">
        <f>#REF!+#REF!+E70+#REF!</f>
        <v>#REF!</v>
      </c>
      <c r="G70" s="9" t="e">
        <f>D70-F70</f>
        <v>#REF!</v>
      </c>
      <c r="H70" s="35">
        <f>H71</f>
        <v>0</v>
      </c>
    </row>
    <row r="71" spans="1:8" ht="13.5" customHeight="1">
      <c r="A71" s="15"/>
      <c r="B71" s="28" t="s">
        <v>5</v>
      </c>
      <c r="C71" s="24"/>
      <c r="D71" s="33">
        <f t="shared" si="1"/>
        <v>20</v>
      </c>
      <c r="E71" s="12">
        <f>E73+E74+E72</f>
        <v>20</v>
      </c>
      <c r="F71" s="9" t="e">
        <f>#REF!+#REF!+E71+#REF!</f>
        <v>#REF!</v>
      </c>
      <c r="G71" s="9" t="e">
        <f>D71-F71</f>
        <v>#REF!</v>
      </c>
      <c r="H71" s="12">
        <f>H73+H74+H72</f>
        <v>0</v>
      </c>
    </row>
    <row r="72" spans="1:8" ht="13.5" hidden="1" customHeight="1">
      <c r="A72" s="15"/>
      <c r="B72" s="25" t="s">
        <v>33</v>
      </c>
      <c r="C72" s="24">
        <v>10</v>
      </c>
      <c r="D72" s="33">
        <f t="shared" si="1"/>
        <v>0</v>
      </c>
      <c r="E72" s="12"/>
      <c r="F72" s="9"/>
      <c r="G72" s="9"/>
      <c r="H72" s="12"/>
    </row>
    <row r="73" spans="1:8" ht="14.25" customHeight="1">
      <c r="A73" s="15"/>
      <c r="B73" s="25" t="s">
        <v>34</v>
      </c>
      <c r="C73" s="24">
        <v>20</v>
      </c>
      <c r="D73" s="33">
        <f t="shared" si="1"/>
        <v>37.14</v>
      </c>
      <c r="E73" s="12">
        <f>17.14+20</f>
        <v>37.14</v>
      </c>
      <c r="F73" s="9"/>
      <c r="G73" s="9"/>
      <c r="H73" s="12">
        <v>0</v>
      </c>
    </row>
    <row r="74" spans="1:8" ht="18" customHeight="1">
      <c r="A74" s="15"/>
      <c r="B74" s="30" t="s">
        <v>38</v>
      </c>
      <c r="C74" s="24" t="s">
        <v>13</v>
      </c>
      <c r="D74" s="33">
        <f t="shared" si="1"/>
        <v>-17.14</v>
      </c>
      <c r="E74" s="12">
        <v>-17.14</v>
      </c>
      <c r="F74" s="9"/>
      <c r="G74" s="9"/>
      <c r="H74" s="12">
        <v>0</v>
      </c>
    </row>
    <row r="75" spans="1:8" ht="39" customHeight="1">
      <c r="A75" s="34"/>
      <c r="B75" s="44" t="s">
        <v>43</v>
      </c>
      <c r="C75" s="46" t="s">
        <v>58</v>
      </c>
      <c r="D75" s="33">
        <f t="shared" si="1"/>
        <v>10</v>
      </c>
      <c r="E75" s="35">
        <f>E76</f>
        <v>10</v>
      </c>
      <c r="F75" s="9" t="e">
        <f>#REF!+#REF!+E75+#REF!</f>
        <v>#REF!</v>
      </c>
      <c r="G75" s="9" t="e">
        <f>D75-F75</f>
        <v>#REF!</v>
      </c>
      <c r="H75" s="35">
        <f>H76</f>
        <v>0</v>
      </c>
    </row>
    <row r="76" spans="1:8" ht="13.5" customHeight="1">
      <c r="A76" s="15"/>
      <c r="B76" s="28" t="s">
        <v>5</v>
      </c>
      <c r="C76" s="24"/>
      <c r="D76" s="33">
        <f t="shared" si="1"/>
        <v>10</v>
      </c>
      <c r="E76" s="12">
        <f>E78+E79+E77</f>
        <v>10</v>
      </c>
      <c r="F76" s="9" t="e">
        <f>#REF!+#REF!+E76+#REF!</f>
        <v>#REF!</v>
      </c>
      <c r="G76" s="9" t="e">
        <f>D76-F76</f>
        <v>#REF!</v>
      </c>
      <c r="H76" s="12">
        <f>H78+H79+H77</f>
        <v>0</v>
      </c>
    </row>
    <row r="77" spans="1:8" ht="13.5" hidden="1" customHeight="1">
      <c r="A77" s="15"/>
      <c r="B77" s="25" t="s">
        <v>33</v>
      </c>
      <c r="C77" s="24">
        <v>10</v>
      </c>
      <c r="D77" s="33">
        <f t="shared" si="1"/>
        <v>0</v>
      </c>
      <c r="E77" s="12"/>
      <c r="F77" s="9"/>
      <c r="G77" s="9"/>
      <c r="H77" s="12"/>
    </row>
    <row r="78" spans="1:8" ht="18" customHeight="1">
      <c r="A78" s="15"/>
      <c r="B78" s="25" t="s">
        <v>34</v>
      </c>
      <c r="C78" s="24">
        <v>20</v>
      </c>
      <c r="D78" s="33">
        <f t="shared" si="1"/>
        <v>45.72</v>
      </c>
      <c r="E78" s="12">
        <f>35.72+10</f>
        <v>45.72</v>
      </c>
      <c r="F78" s="9"/>
      <c r="G78" s="9"/>
      <c r="H78" s="12">
        <v>0</v>
      </c>
    </row>
    <row r="79" spans="1:8" ht="26.25" customHeight="1">
      <c r="A79" s="15"/>
      <c r="B79" s="30" t="s">
        <v>30</v>
      </c>
      <c r="C79" s="24" t="s">
        <v>13</v>
      </c>
      <c r="D79" s="33">
        <f t="shared" si="1"/>
        <v>-35.72</v>
      </c>
      <c r="E79" s="12">
        <v>-35.72</v>
      </c>
      <c r="F79" s="9"/>
      <c r="G79" s="9"/>
      <c r="H79" s="12">
        <v>0</v>
      </c>
    </row>
    <row r="80" spans="1:8" ht="27" customHeight="1">
      <c r="A80" s="34"/>
      <c r="B80" s="44" t="s">
        <v>19</v>
      </c>
      <c r="C80" s="46" t="s">
        <v>58</v>
      </c>
      <c r="D80" s="33">
        <f t="shared" si="1"/>
        <v>28</v>
      </c>
      <c r="E80" s="35">
        <f>E81</f>
        <v>28</v>
      </c>
      <c r="F80" s="9" t="e">
        <f>#REF!+#REF!+E80+#REF!</f>
        <v>#REF!</v>
      </c>
      <c r="G80" s="9" t="e">
        <f>D80-F80</f>
        <v>#REF!</v>
      </c>
      <c r="H80" s="35">
        <f>H81</f>
        <v>0</v>
      </c>
    </row>
    <row r="81" spans="1:8">
      <c r="A81" s="15"/>
      <c r="B81" s="28" t="s">
        <v>5</v>
      </c>
      <c r="C81" s="24"/>
      <c r="D81" s="33">
        <f t="shared" si="1"/>
        <v>28</v>
      </c>
      <c r="E81" s="14">
        <f>E82+E83+E84</f>
        <v>28</v>
      </c>
      <c r="F81" s="9" t="e">
        <f>#REF!+#REF!+E81+#REF!</f>
        <v>#REF!</v>
      </c>
      <c r="G81" s="9" t="e">
        <f>D81-F81</f>
        <v>#REF!</v>
      </c>
      <c r="H81" s="14">
        <f>H82+H83+H84</f>
        <v>0</v>
      </c>
    </row>
    <row r="82" spans="1:8" hidden="1">
      <c r="A82" s="15"/>
      <c r="B82" s="25" t="s">
        <v>33</v>
      </c>
      <c r="C82" s="24">
        <v>10</v>
      </c>
      <c r="D82" s="33">
        <f t="shared" ref="D82:D100" si="17">E82+H82</f>
        <v>0</v>
      </c>
      <c r="E82" s="12"/>
      <c r="F82" s="9"/>
      <c r="G82" s="9"/>
      <c r="H82" s="12"/>
    </row>
    <row r="83" spans="1:8" ht="17.25" customHeight="1">
      <c r="A83" s="15"/>
      <c r="B83" s="25" t="s">
        <v>34</v>
      </c>
      <c r="C83" s="24">
        <v>20</v>
      </c>
      <c r="D83" s="33">
        <f t="shared" si="17"/>
        <v>51</v>
      </c>
      <c r="E83" s="12">
        <f>23+28</f>
        <v>51</v>
      </c>
      <c r="F83" s="9"/>
      <c r="G83" s="9"/>
      <c r="H83" s="12">
        <v>0</v>
      </c>
    </row>
    <row r="84" spans="1:8" ht="24" customHeight="1">
      <c r="A84" s="15"/>
      <c r="B84" s="30" t="s">
        <v>6</v>
      </c>
      <c r="C84" s="24" t="s">
        <v>13</v>
      </c>
      <c r="D84" s="33">
        <f t="shared" si="17"/>
        <v>-23</v>
      </c>
      <c r="E84" s="12">
        <v>-23</v>
      </c>
      <c r="F84" s="9"/>
      <c r="G84" s="9"/>
      <c r="H84" s="12">
        <v>0</v>
      </c>
    </row>
    <row r="85" spans="1:8" ht="27.75" customHeight="1">
      <c r="A85" s="34"/>
      <c r="B85" s="44" t="s">
        <v>47</v>
      </c>
      <c r="C85" s="46" t="s">
        <v>58</v>
      </c>
      <c r="D85" s="33">
        <f t="shared" si="17"/>
        <v>0</v>
      </c>
      <c r="E85" s="35">
        <f t="shared" ref="E85" si="18">E86</f>
        <v>0</v>
      </c>
      <c r="F85" s="9"/>
      <c r="G85" s="9"/>
      <c r="H85" s="35">
        <f t="shared" ref="H85" si="19">H86</f>
        <v>0</v>
      </c>
    </row>
    <row r="86" spans="1:8" ht="15.75" customHeight="1">
      <c r="A86" s="15"/>
      <c r="B86" s="28" t="s">
        <v>5</v>
      </c>
      <c r="C86" s="24"/>
      <c r="D86" s="33">
        <f t="shared" si="17"/>
        <v>0</v>
      </c>
      <c r="E86" s="14">
        <f>E88+E87+E89</f>
        <v>0</v>
      </c>
      <c r="F86" s="9"/>
      <c r="G86" s="9"/>
      <c r="H86" s="14">
        <f>H88+H87+H89</f>
        <v>0</v>
      </c>
    </row>
    <row r="87" spans="1:8" ht="16.5" hidden="1" customHeight="1">
      <c r="A87" s="15"/>
      <c r="B87" s="25" t="s">
        <v>33</v>
      </c>
      <c r="C87" s="24">
        <v>10</v>
      </c>
      <c r="D87" s="33">
        <f t="shared" si="17"/>
        <v>0</v>
      </c>
      <c r="E87" s="14"/>
      <c r="F87" s="9"/>
      <c r="G87" s="9"/>
      <c r="H87" s="14"/>
    </row>
    <row r="88" spans="1:8" ht="17.25" customHeight="1">
      <c r="A88" s="15"/>
      <c r="B88" s="25" t="s">
        <v>34</v>
      </c>
      <c r="C88" s="24">
        <v>20</v>
      </c>
      <c r="D88" s="33">
        <f t="shared" si="17"/>
        <v>3</v>
      </c>
      <c r="E88" s="12">
        <v>3</v>
      </c>
      <c r="F88" s="9"/>
      <c r="G88" s="9"/>
      <c r="H88" s="12">
        <v>0</v>
      </c>
    </row>
    <row r="89" spans="1:8" ht="25.5" customHeight="1">
      <c r="A89" s="15"/>
      <c r="B89" s="30" t="s">
        <v>30</v>
      </c>
      <c r="C89" s="24" t="s">
        <v>13</v>
      </c>
      <c r="D89" s="33">
        <f t="shared" si="17"/>
        <v>-3</v>
      </c>
      <c r="E89" s="12">
        <v>-3</v>
      </c>
      <c r="F89" s="9"/>
      <c r="G89" s="9"/>
      <c r="H89" s="12">
        <v>0</v>
      </c>
    </row>
    <row r="90" spans="1:8" ht="28.5" customHeight="1">
      <c r="A90" s="34"/>
      <c r="B90" s="47" t="s">
        <v>68</v>
      </c>
      <c r="C90" s="56" t="s">
        <v>58</v>
      </c>
      <c r="D90" s="33">
        <f t="shared" si="17"/>
        <v>2</v>
      </c>
      <c r="E90" s="35">
        <f t="shared" ref="E90" si="20">E91</f>
        <v>2</v>
      </c>
      <c r="F90" s="9"/>
      <c r="G90" s="9"/>
      <c r="H90" s="35">
        <f t="shared" ref="H90" si="21">H91</f>
        <v>0</v>
      </c>
    </row>
    <row r="91" spans="1:8" ht="15" customHeight="1">
      <c r="A91" s="15"/>
      <c r="B91" s="28" t="s">
        <v>5</v>
      </c>
      <c r="C91" s="24"/>
      <c r="D91" s="33">
        <f t="shared" si="17"/>
        <v>2</v>
      </c>
      <c r="E91" s="14">
        <f>E92+E93</f>
        <v>2</v>
      </c>
      <c r="F91" s="9" t="e">
        <f>#REF!+#REF!+E91+#REF!</f>
        <v>#REF!</v>
      </c>
      <c r="G91" s="9" t="e">
        <f>D91-F91</f>
        <v>#REF!</v>
      </c>
      <c r="H91" s="14">
        <f>H92+H93</f>
        <v>0</v>
      </c>
    </row>
    <row r="92" spans="1:8" ht="15" customHeight="1">
      <c r="A92" s="15"/>
      <c r="B92" s="25" t="s">
        <v>34</v>
      </c>
      <c r="C92" s="24">
        <v>20</v>
      </c>
      <c r="D92" s="33">
        <f t="shared" si="17"/>
        <v>2</v>
      </c>
      <c r="E92" s="12">
        <v>2</v>
      </c>
      <c r="F92" s="9"/>
      <c r="G92" s="9"/>
      <c r="H92" s="12"/>
    </row>
    <row r="93" spans="1:8" ht="14.25" hidden="1" customHeight="1">
      <c r="A93" s="15"/>
      <c r="B93" s="25" t="s">
        <v>34</v>
      </c>
      <c r="C93" s="24">
        <v>20</v>
      </c>
      <c r="D93" s="33">
        <f t="shared" si="17"/>
        <v>0</v>
      </c>
      <c r="E93" s="12"/>
      <c r="F93" s="9" t="e">
        <f>#REF!+#REF!+E93+#REF!</f>
        <v>#REF!</v>
      </c>
      <c r="G93" s="9" t="e">
        <f>D93-F93</f>
        <v>#REF!</v>
      </c>
      <c r="H93" s="12"/>
    </row>
    <row r="94" spans="1:8" ht="14.25" customHeight="1">
      <c r="A94" s="15"/>
      <c r="B94" s="70" t="s">
        <v>75</v>
      </c>
      <c r="C94" s="71">
        <v>84.02</v>
      </c>
      <c r="D94" s="72">
        <f t="shared" si="17"/>
        <v>9513</v>
      </c>
      <c r="E94" s="72">
        <f>E95</f>
        <v>9513</v>
      </c>
      <c r="F94" s="72">
        <f t="shared" ref="F94:H94" si="22">F95</f>
        <v>0</v>
      </c>
      <c r="G94" s="72">
        <f t="shared" si="22"/>
        <v>0</v>
      </c>
      <c r="H94" s="72">
        <f t="shared" si="22"/>
        <v>0</v>
      </c>
    </row>
    <row r="95" spans="1:8" ht="64.5" customHeight="1">
      <c r="A95" s="15"/>
      <c r="B95" s="64" t="s">
        <v>77</v>
      </c>
      <c r="C95" s="65"/>
      <c r="D95" s="33">
        <f t="shared" si="17"/>
        <v>9513</v>
      </c>
      <c r="E95" s="66">
        <f>E96</f>
        <v>9513</v>
      </c>
      <c r="F95" s="66">
        <f t="shared" ref="F95:H95" si="23">F96</f>
        <v>0</v>
      </c>
      <c r="G95" s="66">
        <f t="shared" si="23"/>
        <v>0</v>
      </c>
      <c r="H95" s="66">
        <f t="shared" si="23"/>
        <v>0</v>
      </c>
    </row>
    <row r="96" spans="1:8" ht="14.25" customHeight="1">
      <c r="A96" s="15"/>
      <c r="B96" s="25" t="s">
        <v>76</v>
      </c>
      <c r="C96" s="24"/>
      <c r="D96" s="33">
        <f t="shared" si="17"/>
        <v>9513</v>
      </c>
      <c r="E96" s="12">
        <f>E97</f>
        <v>9513</v>
      </c>
      <c r="F96" s="12">
        <f t="shared" ref="F96:H96" si="24">F97</f>
        <v>0</v>
      </c>
      <c r="G96" s="12">
        <f t="shared" si="24"/>
        <v>0</v>
      </c>
      <c r="H96" s="12">
        <f t="shared" si="24"/>
        <v>0</v>
      </c>
    </row>
    <row r="97" spans="1:9" ht="14.25" customHeight="1">
      <c r="A97" s="15"/>
      <c r="B97" s="67" t="s">
        <v>83</v>
      </c>
      <c r="C97" s="73">
        <v>58</v>
      </c>
      <c r="D97" s="33">
        <f t="shared" si="17"/>
        <v>9513</v>
      </c>
      <c r="E97" s="12">
        <f>E98+E99</f>
        <v>9513</v>
      </c>
      <c r="F97" s="12">
        <f t="shared" ref="F97:H97" si="25">F98+F99</f>
        <v>0</v>
      </c>
      <c r="G97" s="12">
        <f t="shared" si="25"/>
        <v>0</v>
      </c>
      <c r="H97" s="12">
        <f t="shared" si="25"/>
        <v>0</v>
      </c>
    </row>
    <row r="98" spans="1:9" ht="14.25" customHeight="1">
      <c r="A98" s="15"/>
      <c r="B98" s="67" t="s">
        <v>78</v>
      </c>
      <c r="C98" s="24" t="s">
        <v>81</v>
      </c>
      <c r="D98" s="33">
        <f t="shared" si="17"/>
        <v>6055</v>
      </c>
      <c r="E98" s="12">
        <v>6055</v>
      </c>
      <c r="F98" s="9"/>
      <c r="G98" s="9"/>
      <c r="H98" s="12">
        <v>0</v>
      </c>
    </row>
    <row r="99" spans="1:9" ht="14.25" customHeight="1">
      <c r="A99" s="15"/>
      <c r="B99" s="67" t="s">
        <v>79</v>
      </c>
      <c r="C99" s="24" t="s">
        <v>80</v>
      </c>
      <c r="D99" s="33">
        <f t="shared" si="17"/>
        <v>3458</v>
      </c>
      <c r="E99" s="12">
        <v>3458</v>
      </c>
      <c r="F99" s="9"/>
      <c r="G99" s="9"/>
      <c r="H99" s="12">
        <v>0</v>
      </c>
    </row>
    <row r="100" spans="1:9" ht="17.25" customHeight="1">
      <c r="A100" s="15"/>
      <c r="B100" s="15" t="s">
        <v>20</v>
      </c>
      <c r="C100" s="38"/>
      <c r="D100" s="33">
        <f t="shared" si="17"/>
        <v>-3458</v>
      </c>
      <c r="E100" s="14">
        <f>E12-E21</f>
        <v>-3458</v>
      </c>
      <c r="F100" s="9" t="e">
        <f>#REF!+#REF!+E100+#REF!</f>
        <v>#REF!</v>
      </c>
      <c r="G100" s="9" t="e">
        <f>D100-F100</f>
        <v>#REF!</v>
      </c>
      <c r="H100" s="14">
        <f>H12-H21</f>
        <v>0</v>
      </c>
      <c r="I100" s="13"/>
    </row>
    <row r="101" spans="1:9" ht="22.5" customHeight="1" thickBot="1">
      <c r="A101" s="5"/>
      <c r="B101" s="31"/>
      <c r="C101" s="32"/>
      <c r="D101" s="13"/>
      <c r="E101" s="13"/>
      <c r="F101" s="13"/>
      <c r="G101" s="13"/>
    </row>
    <row r="102" spans="1:9" ht="15" thickBot="1">
      <c r="B102" s="68" t="s">
        <v>82</v>
      </c>
      <c r="C102" s="69">
        <f>C104</f>
        <v>3458</v>
      </c>
    </row>
    <row r="104" spans="1:9">
      <c r="B104" s="63" t="s">
        <v>75</v>
      </c>
      <c r="C104" s="12">
        <f>C105</f>
        <v>3458</v>
      </c>
    </row>
    <row r="105" spans="1:9" ht="51">
      <c r="B105" s="64" t="s">
        <v>77</v>
      </c>
      <c r="C105" s="12">
        <f>E99</f>
        <v>3458</v>
      </c>
    </row>
  </sheetData>
  <mergeCells count="7">
    <mergeCell ref="B2:C2"/>
    <mergeCell ref="A10:A11"/>
    <mergeCell ref="B10:B11"/>
    <mergeCell ref="C10:C11"/>
    <mergeCell ref="A5:G5"/>
    <mergeCell ref="A6:G6"/>
    <mergeCell ref="B7:G7"/>
  </mergeCells>
  <pageMargins left="0.86614173228346458" right="0.15748031496062992" top="0.27559055118110237" bottom="0.23622047244094491" header="0.15748031496062992" footer="0.19685039370078741"/>
  <pageSetup paperSize="9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PROIECT BUGET 2021  </vt:lpstr>
      <vt:lpstr>'PROIECT BUGET 2021 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loredanat</cp:lastModifiedBy>
  <cp:lastPrinted>2022-07-25T05:16:04Z</cp:lastPrinted>
  <dcterms:created xsi:type="dcterms:W3CDTF">2017-03-22T13:01:52Z</dcterms:created>
  <dcterms:modified xsi:type="dcterms:W3CDTF">2022-11-24T09:34:38Z</dcterms:modified>
</cp:coreProperties>
</file>