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IWYQXMyrirJ3mX9WAjIQoe/GEUg=="/>
    </ext>
  </extLst>
</workbook>
</file>

<file path=xl/calcChain.xml><?xml version="1.0" encoding="utf-8"?>
<calcChain xmlns="http://schemas.openxmlformats.org/spreadsheetml/2006/main">
  <c r="O17" i="1" l="1"/>
  <c r="S17" i="1" s="1"/>
  <c r="A39" i="1" l="1"/>
  <c r="A40" i="1" s="1"/>
  <c r="O18" i="1"/>
  <c r="B17" i="1"/>
  <c r="B18" i="1" s="1"/>
  <c r="C17" i="1"/>
  <c r="C18" i="1" s="1"/>
  <c r="D17" i="1"/>
  <c r="D18" i="1" s="1"/>
  <c r="R17" i="1"/>
  <c r="A17" i="1"/>
  <c r="A18" i="1" s="1"/>
  <c r="E17" i="1"/>
  <c r="E18" i="1" s="1"/>
  <c r="A19" i="1" l="1"/>
  <c r="O19" i="1"/>
  <c r="B19" i="1" s="1"/>
  <c r="R18" i="1"/>
  <c r="S18" i="1"/>
  <c r="D19" i="1"/>
  <c r="A41" i="1"/>
  <c r="E19" i="1" l="1"/>
  <c r="O20" i="1"/>
  <c r="A20" i="1" s="1"/>
  <c r="R19" i="1"/>
  <c r="S19" i="1"/>
  <c r="C19" i="1"/>
  <c r="S20" i="1" l="1"/>
  <c r="O21" i="1"/>
  <c r="R20" i="1"/>
  <c r="E20" i="1"/>
  <c r="E21" i="1" s="1"/>
  <c r="D20" i="1"/>
  <c r="D21" i="1" s="1"/>
  <c r="C20" i="1"/>
  <c r="C21" i="1" s="1"/>
  <c r="A42" i="1"/>
  <c r="A43" i="1" s="1"/>
  <c r="B20" i="1"/>
  <c r="B21" i="1" s="1"/>
  <c r="S21" i="1" l="1"/>
  <c r="O22" i="1"/>
  <c r="R21" i="1"/>
  <c r="A44" i="1"/>
  <c r="D22" i="1"/>
  <c r="B22" i="1"/>
  <c r="E22" i="1"/>
  <c r="A21" i="1"/>
  <c r="A22" i="1" s="1"/>
  <c r="O23" i="1" l="1"/>
  <c r="R22" i="1"/>
  <c r="S22" i="1"/>
  <c r="D23" i="1"/>
  <c r="A23" i="1"/>
  <c r="A45" i="1"/>
  <c r="C22" i="1"/>
  <c r="C23" i="1" s="1"/>
  <c r="R23" i="1" l="1"/>
  <c r="O24" i="1"/>
  <c r="A24" i="1" s="1"/>
  <c r="S23" i="1"/>
  <c r="E23" i="1"/>
  <c r="E24" i="1" s="1"/>
  <c r="B23" i="1"/>
  <c r="B24" i="1" s="1"/>
  <c r="C24" i="1" l="1"/>
  <c r="D24" i="1"/>
  <c r="D25" i="1" s="1"/>
  <c r="E25" i="1"/>
  <c r="S24" i="1"/>
  <c r="O25" i="1"/>
  <c r="R24" i="1"/>
  <c r="A46" i="1"/>
  <c r="C25" i="1" l="1"/>
  <c r="C26" i="1" s="1"/>
  <c r="E26" i="1"/>
  <c r="S25" i="1"/>
  <c r="O26" i="1"/>
  <c r="R25" i="1"/>
  <c r="A47" i="1"/>
  <c r="A48" i="1" s="1"/>
  <c r="B25" i="1"/>
  <c r="B26" i="1" s="1"/>
  <c r="A25" i="1"/>
  <c r="A26" i="1" s="1"/>
  <c r="C27" i="1" l="1"/>
  <c r="O27" i="1"/>
  <c r="E27" i="1" s="1"/>
  <c r="R26" i="1"/>
  <c r="S26" i="1"/>
  <c r="D26" i="1"/>
  <c r="D27" i="1" s="1"/>
  <c r="C28" i="1" l="1"/>
  <c r="R27" i="1"/>
  <c r="O28" i="1"/>
  <c r="S27" i="1"/>
  <c r="A49" i="1"/>
  <c r="A50" i="1" s="1"/>
  <c r="A27" i="1"/>
  <c r="A28" i="1" s="1"/>
  <c r="B27" i="1"/>
  <c r="B28" i="1" s="1"/>
  <c r="A29" i="1" l="1"/>
  <c r="S28" i="1"/>
  <c r="O29" i="1"/>
  <c r="R28" i="1"/>
  <c r="D28" i="1"/>
  <c r="D29" i="1" s="1"/>
  <c r="C29" i="1"/>
  <c r="B29" i="1"/>
  <c r="E28" i="1"/>
  <c r="E29" i="1" s="1"/>
  <c r="B30" i="1" l="1"/>
  <c r="S29" i="1"/>
  <c r="R29" i="1"/>
  <c r="O30" i="1"/>
  <c r="D30" i="1"/>
  <c r="C30" i="1"/>
  <c r="E30" i="1"/>
  <c r="A51" i="1"/>
  <c r="A52" i="1" s="1"/>
  <c r="S30" i="1" l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51" i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R30" i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30" i="1"/>
</calcChain>
</file>

<file path=xl/sharedStrings.xml><?xml version="1.0" encoding="utf-8"?>
<sst xmlns="http://schemas.openxmlformats.org/spreadsheetml/2006/main" count="168" uniqueCount="69">
  <si>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</si>
  <si>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</si>
  <si>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</si>
  <si>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</si>
  <si>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</si>
  <si>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</si>
  <si>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</si>
  <si>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</si>
  <si>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</si>
  <si>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</si>
  <si>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</si>
  <si>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</si>
  <si>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</si>
  <si>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</si>
  <si>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</si>
  <si>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</si>
  <si>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</si>
  <si>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</si>
  <si>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</si>
  <si>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</si>
  <si>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</si>
  <si>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</si>
  <si>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</si>
  <si>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</si>
  <si>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</si>
  <si>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</si>
  <si>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</si>
  <si>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Moraresti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</si>
  <si>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</si>
  <si>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</si>
  <si>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</si>
  <si>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</si>
  <si>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</si>
  <si>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</si>
  <si>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</si>
  <si>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</si>
  <si>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</si>
  <si>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</si>
  <si>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</si>
  <si>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</si>
  <si>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</si>
  <si>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</si>
  <si>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</si>
  <si>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</si>
  <si>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</si>
  <si>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</si>
  <si>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 Girexim</t>
  </si>
  <si>
    <t>Prislopu Mare</t>
  </si>
  <si>
    <t>S</t>
  </si>
  <si>
    <t>Draganu-Olteni1</t>
  </si>
  <si>
    <t>Draganu-Olteni2</t>
  </si>
  <si>
    <t>Draganu-Olteni3</t>
  </si>
  <si>
    <t>Draganu-Olteni4</t>
  </si>
  <si>
    <t>1</t>
  </si>
  <si>
    <t>Draganu-Olteni5</t>
  </si>
  <si>
    <t>Draganu-Olteni6</t>
  </si>
  <si>
    <t>Dumbravesti1</t>
  </si>
  <si>
    <t>Dumbravesti2</t>
  </si>
  <si>
    <t>Dumbravesti3</t>
  </si>
  <si>
    <t>Zamfiresti</t>
  </si>
  <si>
    <t>D</t>
  </si>
  <si>
    <t>Lintesti Ramificatie</t>
  </si>
  <si>
    <t>Cotmeana Ramificatie</t>
  </si>
  <si>
    <t>Moraresti</t>
  </si>
  <si>
    <t>1=5</t>
  </si>
  <si>
    <t>1=7</t>
  </si>
  <si>
    <t>C6</t>
  </si>
  <si>
    <t>EMITENT,</t>
  </si>
  <si>
    <t>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</si>
</sst>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1" fillId="0" borderId="18" xfId="0" applyFont="1" applyBorder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9" fillId="0" borderId="0" xfId="0" applyFont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2"/>
      <c r="J9" s="12"/>
      <c r="K9" s="13"/>
      <c r="L9" s="13"/>
      <c r="M9" s="13"/>
    </row>
    <row r="10" spans="1:28" ht="18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28" ht="18" x14ac:dyDescent="0.25">
      <c r="A11" s="12" t="s">
        <v>28</v>
      </c>
      <c r="B11" s="12"/>
      <c r="C11" s="12"/>
      <c r="D11" s="12"/>
      <c r="E11" s="14" t="s">
        <v>68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2" t="s">
        <v>29</v>
      </c>
      <c r="B12" s="63"/>
      <c r="C12" s="63"/>
      <c r="D12" s="63"/>
      <c r="E12" s="63"/>
      <c r="F12" s="15" t="s">
        <v>30</v>
      </c>
      <c r="G12" s="16" t="s">
        <v>31</v>
      </c>
      <c r="H12" s="16" t="s">
        <v>32</v>
      </c>
      <c r="I12" s="64" t="s">
        <v>33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34</v>
      </c>
      <c r="B13" s="65"/>
      <c r="C13" s="65"/>
      <c r="D13" s="65"/>
      <c r="E13" s="66"/>
      <c r="F13" s="18"/>
      <c r="G13" s="19" t="s">
        <v>35</v>
      </c>
      <c r="H13" s="20" t="s">
        <v>36</v>
      </c>
      <c r="I13" s="64" t="s">
        <v>34</v>
      </c>
      <c r="J13" s="65"/>
      <c r="K13" s="65"/>
      <c r="L13" s="65"/>
      <c r="M13" s="66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0.20833333333333334</v>
      </c>
      <c r="B16" s="32">
        <v>0.29166666666666669</v>
      </c>
      <c r="C16" s="32">
        <v>0.4375</v>
      </c>
      <c r="D16" s="32">
        <v>0.5625</v>
      </c>
      <c r="E16" s="32">
        <v>0.64583333333333337</v>
      </c>
      <c r="F16" s="33">
        <v>0</v>
      </c>
      <c r="G16" s="33">
        <v>0</v>
      </c>
      <c r="H16" s="34" t="s">
        <v>46</v>
      </c>
      <c r="I16" s="35">
        <f t="shared" ref="I16:M16" si="0">I17+TIME(0,0,(3600*($O17-$O16)/(INDEX($T$5:$AB$6,MATCH(I$15,$S$5:$S$6,0),MATCH(CONCATENATE($P17,$Q17),$T$4:$AB$4,0)))+$T$8))</f>
        <v>0.28262731481481473</v>
      </c>
      <c r="J16" s="35">
        <f t="shared" si="0"/>
        <v>0.36596064814814805</v>
      </c>
      <c r="K16" s="35">
        <f t="shared" si="0"/>
        <v>0.53262731481481485</v>
      </c>
      <c r="L16" s="35">
        <f t="shared" si="0"/>
        <v>0.63679398148148159</v>
      </c>
      <c r="M16" s="36">
        <f t="shared" si="0"/>
        <v>0.72012731481481485</v>
      </c>
      <c r="O16" s="5">
        <v>0</v>
      </c>
      <c r="P16" s="37"/>
      <c r="Q16" s="37"/>
      <c r="R16" s="38"/>
      <c r="U16" s="5">
        <v>0</v>
      </c>
      <c r="V16" s="5">
        <v>0</v>
      </c>
      <c r="W16" s="1" t="s">
        <v>46</v>
      </c>
    </row>
    <row r="17" spans="1:23" ht="13.5" customHeight="1" x14ac:dyDescent="0.2">
      <c r="A17" s="39">
        <f t="shared" ref="A17:E17" si="1">A16+TIME(0,0,(3600*($O17-$O16)/(INDEX($T$5:$AB$6,MATCH(A$15,$S$5:$S$6,0),MATCH(CONCATENATE($P17,$Q17),$T$4:$AB$4,0)))+$T$8))</f>
        <v>0.21839120370370371</v>
      </c>
      <c r="B17" s="40">
        <f t="shared" si="1"/>
        <v>0.30172453703703705</v>
      </c>
      <c r="C17" s="40">
        <f t="shared" si="1"/>
        <v>0.44755787037037037</v>
      </c>
      <c r="D17" s="40">
        <f t="shared" si="1"/>
        <v>0.57255787037037043</v>
      </c>
      <c r="E17" s="40">
        <f t="shared" si="1"/>
        <v>0.65589120370370368</v>
      </c>
      <c r="F17" s="41">
        <v>11.6</v>
      </c>
      <c r="G17" s="41">
        <v>1</v>
      </c>
      <c r="H17" s="42" t="s">
        <v>47</v>
      </c>
      <c r="I17" s="40">
        <f t="shared" ref="I17:M17" si="2">I18+TIME(0,0,(3600*($O18-$O17)/(INDEX($T$5:$AB$6,MATCH(I$15,$S$5:$S$6,0),MATCH(CONCATENATE($P18,$Q18),$T$4:$AB$4,0)))+$T$8))</f>
        <v>0.27256944444444436</v>
      </c>
      <c r="J17" s="40">
        <f t="shared" si="2"/>
        <v>0.35590277777777768</v>
      </c>
      <c r="K17" s="40">
        <f t="shared" si="2"/>
        <v>0.52256944444444453</v>
      </c>
      <c r="L17" s="40">
        <f t="shared" si="2"/>
        <v>0.62673611111111116</v>
      </c>
      <c r="M17" s="43">
        <f t="shared" si="2"/>
        <v>0.71006944444444453</v>
      </c>
      <c r="O17" s="5">
        <f t="shared" ref="O17:O30" si="3">O16+F17</f>
        <v>11.6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9.6643518518518511E-3</v>
      </c>
      <c r="S17" s="45">
        <f t="shared" si="4"/>
        <v>1.2083333333333333E-2</v>
      </c>
      <c r="T17" s="1"/>
      <c r="U17" s="46">
        <v>11.6</v>
      </c>
      <c r="V17" s="1">
        <v>1</v>
      </c>
      <c r="W17" s="1" t="s">
        <v>47</v>
      </c>
    </row>
    <row r="18" spans="1:23" ht="13.5" customHeight="1" x14ac:dyDescent="0.2">
      <c r="A18" s="39">
        <f t="shared" ref="A18:E18" si="5">A17+TIME(0,0,(3600*($O18-$O17)/(INDEX($T$5:$AB$6,MATCH(A$15,$S$5:$S$6,0),MATCH(CONCATENATE($P18,$Q18),$T$4:$AB$4,0)))+$T$8))</f>
        <v>0.21961805555555555</v>
      </c>
      <c r="B18" s="40">
        <f t="shared" si="5"/>
        <v>0.3029513888888889</v>
      </c>
      <c r="C18" s="40">
        <f t="shared" si="5"/>
        <v>0.44878472222222221</v>
      </c>
      <c r="D18" s="40">
        <f t="shared" si="5"/>
        <v>0.57378472222222232</v>
      </c>
      <c r="E18" s="40">
        <f t="shared" si="5"/>
        <v>0.65711805555555558</v>
      </c>
      <c r="F18" s="41">
        <v>1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0.27134259259259252</v>
      </c>
      <c r="J18" s="40">
        <f t="shared" si="6"/>
        <v>0.35467592592592584</v>
      </c>
      <c r="K18" s="40">
        <f t="shared" si="6"/>
        <v>0.52134259259259264</v>
      </c>
      <c r="L18" s="40">
        <f t="shared" si="6"/>
        <v>0.62550925925925926</v>
      </c>
      <c r="M18" s="43">
        <f t="shared" si="6"/>
        <v>0.70884259259259264</v>
      </c>
      <c r="O18" s="5">
        <f t="shared" si="3"/>
        <v>12.6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8.3333333333333339E-4</v>
      </c>
      <c r="S18" s="45">
        <f t="shared" si="7"/>
        <v>1.0416666666666667E-3</v>
      </c>
      <c r="T18" s="1"/>
      <c r="U18" s="46">
        <v>1</v>
      </c>
      <c r="V18" s="1">
        <v>2</v>
      </c>
      <c r="W18" s="1" t="s">
        <v>49</v>
      </c>
    </row>
    <row r="19" spans="1:23" ht="13.5" customHeight="1" x14ac:dyDescent="0.2">
      <c r="A19" s="39">
        <f t="shared" ref="A19:E19" si="8">A18+TIME(0,0,(3600*($O19-$O18)/(INDEX($T$5:$AB$6,MATCH(A$15,$S$5:$S$6,0),MATCH(CONCATENATE($P19,$Q19),$T$4:$AB$4,0)))+$T$8))</f>
        <v>0.22050925925925927</v>
      </c>
      <c r="B19" s="40">
        <f t="shared" si="8"/>
        <v>0.30384259259259261</v>
      </c>
      <c r="C19" s="40">
        <f t="shared" si="8"/>
        <v>0.44967592592592592</v>
      </c>
      <c r="D19" s="40">
        <f t="shared" si="8"/>
        <v>0.57467592592592598</v>
      </c>
      <c r="E19" s="40">
        <f t="shared" si="8"/>
        <v>0.65800925925925924</v>
      </c>
      <c r="F19" s="41">
        <v>0.6</v>
      </c>
      <c r="G19" s="41">
        <v>3</v>
      </c>
      <c r="H19" s="42" t="s">
        <v>50</v>
      </c>
      <c r="I19" s="40">
        <f t="shared" ref="I19:M19" si="9">I20+TIME(0,0,(3600*($O20-$O19)/(INDEX($T$5:$AB$6,MATCH(I$15,$S$5:$S$6,0),MATCH(CONCATENATE($P20,$Q20),$T$4:$AB$4,0)))+$T$8))</f>
        <v>0.27045138888888881</v>
      </c>
      <c r="J19" s="40">
        <f t="shared" si="9"/>
        <v>0.35378472222222213</v>
      </c>
      <c r="K19" s="40">
        <f t="shared" si="9"/>
        <v>0.52045138888888898</v>
      </c>
      <c r="L19" s="40">
        <f t="shared" si="9"/>
        <v>0.62461805555555561</v>
      </c>
      <c r="M19" s="43">
        <f t="shared" si="9"/>
        <v>0.70795138888888898</v>
      </c>
      <c r="O19" s="5">
        <f t="shared" si="3"/>
        <v>13.2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4.9768518518518521E-4</v>
      </c>
      <c r="S19" s="45">
        <f t="shared" si="10"/>
        <v>6.2500000000000001E-4</v>
      </c>
      <c r="T19" s="1"/>
      <c r="U19" s="46">
        <v>0.6</v>
      </c>
      <c r="V19" s="1">
        <v>3</v>
      </c>
      <c r="W19" s="1" t="s">
        <v>50</v>
      </c>
    </row>
    <row r="20" spans="1:23" ht="13.5" customHeight="1" x14ac:dyDescent="0.2">
      <c r="A20" s="39">
        <f t="shared" ref="A20:E20" si="11">A19+TIME(0,0,(3600*($O20-$O19)/(INDEX($T$5:$AB$6,MATCH(A$15,$S$5:$S$6,0),MATCH(CONCATENATE($P20,$Q20),$T$4:$AB$4,0)))+$T$8))</f>
        <v>0.22140046296296298</v>
      </c>
      <c r="B20" s="40">
        <f t="shared" si="11"/>
        <v>0.30473379629629632</v>
      </c>
      <c r="C20" s="40">
        <f t="shared" si="11"/>
        <v>0.45056712962962964</v>
      </c>
      <c r="D20" s="40">
        <f t="shared" si="11"/>
        <v>0.57556712962962964</v>
      </c>
      <c r="E20" s="40">
        <f t="shared" si="11"/>
        <v>0.6589004629629629</v>
      </c>
      <c r="F20" s="41">
        <v>0.6</v>
      </c>
      <c r="G20" s="41">
        <v>4</v>
      </c>
      <c r="H20" s="42" t="s">
        <v>51</v>
      </c>
      <c r="I20" s="40">
        <f t="shared" ref="I20:M20" si="12">I21+TIME(0,0,(3600*($O21-$O20)/(INDEX($T$5:$AB$6,MATCH(I$15,$S$5:$S$6,0),MATCH(CONCATENATE($P21,$Q21),$T$4:$AB$4,0)))+$T$8))</f>
        <v>0.2695601851851851</v>
      </c>
      <c r="J20" s="40">
        <f t="shared" si="12"/>
        <v>0.35289351851851841</v>
      </c>
      <c r="K20" s="40">
        <f t="shared" si="12"/>
        <v>0.51956018518518532</v>
      </c>
      <c r="L20" s="40">
        <f t="shared" si="12"/>
        <v>0.62372685185185195</v>
      </c>
      <c r="M20" s="43">
        <f t="shared" si="12"/>
        <v>0.70706018518518532</v>
      </c>
      <c r="O20" s="5">
        <f t="shared" si="3"/>
        <v>13.799999999999999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4.9768518518518521E-4</v>
      </c>
      <c r="S20" s="45">
        <f t="shared" si="13"/>
        <v>6.2500000000000001E-4</v>
      </c>
      <c r="T20" s="1"/>
      <c r="U20" s="46">
        <v>0.6</v>
      </c>
      <c r="V20" s="1">
        <v>4</v>
      </c>
      <c r="W20" s="1" t="s">
        <v>51</v>
      </c>
    </row>
    <row r="21" spans="1:23" ht="13.5" customHeight="1" x14ac:dyDescent="0.2">
      <c r="A21" s="39">
        <f t="shared" ref="A21:E21" si="14">A20+TIME(0,0,(3600*($O21-$O20)/(INDEX($T$5:$AB$6,MATCH(A$15,$S$5:$S$6,0),MATCH(CONCATENATE($P21,$Q21),$T$4:$AB$4,0)))+$T$8))</f>
        <v>0.22262731481481482</v>
      </c>
      <c r="B21" s="40">
        <f t="shared" si="14"/>
        <v>0.30596064814814816</v>
      </c>
      <c r="C21" s="40">
        <f t="shared" si="14"/>
        <v>0.45179398148148148</v>
      </c>
      <c r="D21" s="40">
        <f t="shared" si="14"/>
        <v>0.57679398148148153</v>
      </c>
      <c r="E21" s="40">
        <f t="shared" si="14"/>
        <v>0.66012731481481479</v>
      </c>
      <c r="F21" s="41">
        <v>1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0.26833333333333326</v>
      </c>
      <c r="J21" s="40">
        <f t="shared" si="15"/>
        <v>0.35166666666666657</v>
      </c>
      <c r="K21" s="40">
        <f t="shared" si="15"/>
        <v>0.51833333333333342</v>
      </c>
      <c r="L21" s="40">
        <f t="shared" si="15"/>
        <v>0.62250000000000005</v>
      </c>
      <c r="M21" s="43">
        <f t="shared" si="15"/>
        <v>0.70583333333333342</v>
      </c>
      <c r="O21" s="5">
        <f t="shared" si="3"/>
        <v>14.799999999999999</v>
      </c>
      <c r="P21" s="44" t="s">
        <v>53</v>
      </c>
      <c r="Q21" s="44" t="s">
        <v>48</v>
      </c>
      <c r="R21" s="45">
        <f t="shared" ref="R21:S21" si="16">TIME(0,0,(3600*($O21-$O20)/(INDEX($T$5:$AB$6,MATCH(R$15,$S$5:$S$6,0),MATCH((CONCATENATE($P21,$Q21)),$T$4:$AB$4,0)))))</f>
        <v>8.3333333333333339E-4</v>
      </c>
      <c r="S21" s="45">
        <f t="shared" si="16"/>
        <v>1.0416666666666667E-3</v>
      </c>
      <c r="T21" s="1"/>
      <c r="U21" s="46">
        <v>1</v>
      </c>
      <c r="V21" s="1">
        <v>5</v>
      </c>
      <c r="W21" s="1" t="s">
        <v>52</v>
      </c>
    </row>
    <row r="22" spans="1:23" ht="13.5" customHeight="1" x14ac:dyDescent="0.2">
      <c r="A22" s="39">
        <f t="shared" ref="A22:E22" si="17">A21+TIME(0,0,(3600*($O22-$O21)/(INDEX($T$5:$AB$6,MATCH(A$15,$S$5:$S$6,0),MATCH(CONCATENATE($P22,$Q22),$T$4:$AB$4,0)))+$T$8))</f>
        <v>0.22351851851851853</v>
      </c>
      <c r="B22" s="40">
        <f t="shared" si="17"/>
        <v>0.30685185185185188</v>
      </c>
      <c r="C22" s="40">
        <f t="shared" si="17"/>
        <v>0.45268518518518519</v>
      </c>
      <c r="D22" s="40">
        <f t="shared" si="17"/>
        <v>0.57768518518518519</v>
      </c>
      <c r="E22" s="40">
        <f t="shared" si="17"/>
        <v>0.66101851851851845</v>
      </c>
      <c r="F22" s="41">
        <v>0.6</v>
      </c>
      <c r="G22" s="41">
        <v>6</v>
      </c>
      <c r="H22" s="42" t="s">
        <v>54</v>
      </c>
      <c r="I22" s="40">
        <f t="shared" ref="I22:M22" si="18">I23+TIME(0,0,(3600*($O23-$O22)/(INDEX($T$5:$AB$6,MATCH(I$15,$S$5:$S$6,0),MATCH(CONCATENATE($P23,$Q23),$T$4:$AB$4,0)))+$T$8))</f>
        <v>0.26744212962962954</v>
      </c>
      <c r="J22" s="40">
        <f t="shared" si="18"/>
        <v>0.35077546296296286</v>
      </c>
      <c r="K22" s="40">
        <f t="shared" si="18"/>
        <v>0.51744212962962977</v>
      </c>
      <c r="L22" s="40">
        <f t="shared" si="18"/>
        <v>0.6216087962962964</v>
      </c>
      <c r="M22" s="43">
        <f t="shared" si="18"/>
        <v>0.70494212962962977</v>
      </c>
      <c r="O22" s="5">
        <f t="shared" si="3"/>
        <v>15.399999999999999</v>
      </c>
      <c r="P22" s="44" t="s">
        <v>53</v>
      </c>
      <c r="Q22" s="44" t="s">
        <v>48</v>
      </c>
      <c r="R22" s="45">
        <f t="shared" ref="R22:S22" si="19">TIME(0,0,(3600*($O22-$O21)/(INDEX($T$5:$AB$6,MATCH(R$15,$S$5:$S$6,0),MATCH((CONCATENATE($P22,$Q22)),$T$4:$AB$4,0)))))</f>
        <v>4.9768518518518521E-4</v>
      </c>
      <c r="S22" s="45">
        <f t="shared" si="19"/>
        <v>6.2500000000000001E-4</v>
      </c>
      <c r="T22" s="1"/>
      <c r="U22" s="46">
        <v>0.6</v>
      </c>
      <c r="V22" s="1">
        <v>6</v>
      </c>
      <c r="W22" s="1" t="s">
        <v>54</v>
      </c>
    </row>
    <row r="23" spans="1:23" ht="13.5" customHeight="1" x14ac:dyDescent="0.2">
      <c r="A23" s="39">
        <f t="shared" ref="A23:E23" si="20">A22+TIME(0,0,(3600*($O23-$O22)/(INDEX($T$5:$AB$6,MATCH(A$15,$S$5:$S$6,0),MATCH(CONCATENATE($P23,$Q23),$T$4:$AB$4,0)))+$T$8))</f>
        <v>0.22423611111111114</v>
      </c>
      <c r="B23" s="40">
        <f t="shared" si="20"/>
        <v>0.30756944444444445</v>
      </c>
      <c r="C23" s="40">
        <f t="shared" si="20"/>
        <v>0.45340277777777777</v>
      </c>
      <c r="D23" s="40">
        <f t="shared" si="20"/>
        <v>0.57840277777777782</v>
      </c>
      <c r="E23" s="40">
        <f t="shared" si="20"/>
        <v>0.66173611111111108</v>
      </c>
      <c r="F23" s="41">
        <v>0.4</v>
      </c>
      <c r="G23" s="41">
        <v>7</v>
      </c>
      <c r="H23" s="42" t="s">
        <v>55</v>
      </c>
      <c r="I23" s="40">
        <f t="shared" ref="I23:M23" si="21">I24+TIME(0,0,(3600*($O24-$O23)/(INDEX($T$5:$AB$6,MATCH(I$15,$S$5:$S$6,0),MATCH(CONCATENATE($P24,$Q24),$T$4:$AB$4,0)))+$T$8))</f>
        <v>0.26672453703703697</v>
      </c>
      <c r="J23" s="40">
        <f t="shared" si="21"/>
        <v>0.35005787037037028</v>
      </c>
      <c r="K23" s="40">
        <f t="shared" si="21"/>
        <v>0.51672453703703713</v>
      </c>
      <c r="L23" s="40">
        <f t="shared" si="21"/>
        <v>0.62089120370370376</v>
      </c>
      <c r="M23" s="43">
        <f t="shared" si="21"/>
        <v>0.70422453703703713</v>
      </c>
      <c r="O23" s="5">
        <f t="shared" si="3"/>
        <v>15.799999999999999</v>
      </c>
      <c r="P23" s="44" t="s">
        <v>53</v>
      </c>
      <c r="Q23" s="44" t="s">
        <v>48</v>
      </c>
      <c r="R23" s="45">
        <f t="shared" ref="R23:S23" si="22">TIME(0,0,(3600*($O23-$O22)/(INDEX($T$5:$AB$6,MATCH(R$15,$S$5:$S$6,0),MATCH((CONCATENATE($P23,$Q23)),$T$4:$AB$4,0)))))</f>
        <v>3.2407407407407406E-4</v>
      </c>
      <c r="S23" s="45">
        <f t="shared" si="22"/>
        <v>4.1666666666666669E-4</v>
      </c>
      <c r="T23" s="1"/>
      <c r="U23" s="46">
        <v>0.4</v>
      </c>
      <c r="V23" s="1">
        <v>7</v>
      </c>
      <c r="W23" s="1" t="s">
        <v>55</v>
      </c>
    </row>
    <row r="24" spans="1:23" ht="13.5" customHeight="1" x14ac:dyDescent="0.2">
      <c r="A24" s="39">
        <f t="shared" ref="A24:E24" si="23">A23+TIME(0,0,(3600*($O24-$O23)/(INDEX($T$5:$AB$6,MATCH(A$15,$S$5:$S$6,0),MATCH(CONCATENATE($P24,$Q24),$T$4:$AB$4,0)))+$T$8))</f>
        <v>0.22596064814814817</v>
      </c>
      <c r="B24" s="40">
        <f t="shared" si="23"/>
        <v>0.30929398148148146</v>
      </c>
      <c r="C24" s="40">
        <f t="shared" si="23"/>
        <v>0.45512731481481478</v>
      </c>
      <c r="D24" s="40">
        <f t="shared" si="23"/>
        <v>0.58012731481481483</v>
      </c>
      <c r="E24" s="40">
        <f t="shared" si="23"/>
        <v>0.66346064814814809</v>
      </c>
      <c r="F24" s="41">
        <v>1.6</v>
      </c>
      <c r="G24" s="41">
        <v>8</v>
      </c>
      <c r="H24" s="42" t="s">
        <v>56</v>
      </c>
      <c r="I24" s="40">
        <f t="shared" ref="I24:M24" si="24">I25+TIME(0,0,(3600*($O25-$O24)/(INDEX($T$5:$AB$6,MATCH(I$15,$S$5:$S$6,0),MATCH(CONCATENATE($P25,$Q25),$T$4:$AB$4,0)))+$T$8))</f>
        <v>0.26499999999999996</v>
      </c>
      <c r="J24" s="40">
        <f t="shared" si="24"/>
        <v>0.34833333333333327</v>
      </c>
      <c r="K24" s="40">
        <f t="shared" si="24"/>
        <v>0.51500000000000012</v>
      </c>
      <c r="L24" s="40">
        <f t="shared" si="24"/>
        <v>0.61916666666666675</v>
      </c>
      <c r="M24" s="43">
        <f t="shared" si="24"/>
        <v>0.70250000000000012</v>
      </c>
      <c r="O24" s="5">
        <f t="shared" si="3"/>
        <v>17.399999999999999</v>
      </c>
      <c r="P24" s="44" t="s">
        <v>53</v>
      </c>
      <c r="Q24" s="44" t="s">
        <v>48</v>
      </c>
      <c r="R24" s="45">
        <f t="shared" ref="R24:S24" si="25">TIME(0,0,(3600*($O24-$O23)/(INDEX($T$5:$AB$6,MATCH(R$15,$S$5:$S$6,0),MATCH((CONCATENATE($P24,$Q24)),$T$4:$AB$4,0)))))</f>
        <v>1.3310185185185187E-3</v>
      </c>
      <c r="S24" s="45">
        <f t="shared" si="25"/>
        <v>1.6666666666666668E-3</v>
      </c>
      <c r="T24" s="1"/>
      <c r="U24" s="46">
        <v>1.6</v>
      </c>
      <c r="V24" s="1">
        <v>8</v>
      </c>
      <c r="W24" s="1" t="s">
        <v>56</v>
      </c>
    </row>
    <row r="25" spans="1:23" ht="13.5" customHeight="1" x14ac:dyDescent="0.2">
      <c r="A25" s="39">
        <f t="shared" ref="A25:E25" si="26">A24+TIME(0,0,(3600*($O25-$O24)/(INDEX($T$5:$AB$6,MATCH(A$15,$S$5:$S$6,0),MATCH(CONCATENATE($P25,$Q25),$T$4:$AB$4,0)))+$T$8))</f>
        <v>0.22718750000000001</v>
      </c>
      <c r="B25" s="40">
        <f t="shared" si="26"/>
        <v>0.3105208333333333</v>
      </c>
      <c r="C25" s="40">
        <f t="shared" si="26"/>
        <v>0.45635416666666662</v>
      </c>
      <c r="D25" s="40">
        <f t="shared" si="26"/>
        <v>0.58135416666666673</v>
      </c>
      <c r="E25" s="40">
        <f t="shared" si="26"/>
        <v>0.66468749999999999</v>
      </c>
      <c r="F25" s="41">
        <v>1</v>
      </c>
      <c r="G25" s="41">
        <v>9</v>
      </c>
      <c r="H25" s="42" t="s">
        <v>57</v>
      </c>
      <c r="I25" s="40">
        <f t="shared" ref="I25:M25" si="27">I26+TIME(0,0,(3600*($O26-$O25)/(INDEX($T$5:$AB$6,MATCH(I$15,$S$5:$S$6,0),MATCH(CONCATENATE($P26,$Q26),$T$4:$AB$4,0)))+$T$8))</f>
        <v>0.26377314814814812</v>
      </c>
      <c r="J25" s="40">
        <f t="shared" si="27"/>
        <v>0.34710648148148143</v>
      </c>
      <c r="K25" s="40">
        <f t="shared" si="27"/>
        <v>0.51377314814814823</v>
      </c>
      <c r="L25" s="40">
        <f t="shared" si="27"/>
        <v>0.61793981481481486</v>
      </c>
      <c r="M25" s="43">
        <f t="shared" si="27"/>
        <v>0.70127314814814823</v>
      </c>
      <c r="O25" s="5">
        <f t="shared" si="3"/>
        <v>18.399999999999999</v>
      </c>
      <c r="P25" s="44" t="s">
        <v>53</v>
      </c>
      <c r="Q25" s="44" t="s">
        <v>48</v>
      </c>
      <c r="R25" s="45">
        <f t="shared" ref="R25:S25" si="28">TIME(0,0,(3600*($O25-$O24)/(INDEX($T$5:$AB$6,MATCH(R$15,$S$5:$S$6,0),MATCH((CONCATENATE($P25,$Q25)),$T$4:$AB$4,0)))))</f>
        <v>8.3333333333333339E-4</v>
      </c>
      <c r="S25" s="45">
        <f t="shared" si="28"/>
        <v>1.0416666666666667E-3</v>
      </c>
      <c r="T25" s="1"/>
      <c r="U25" s="46">
        <v>1</v>
      </c>
      <c r="V25" s="1">
        <v>9</v>
      </c>
      <c r="W25" s="1" t="s">
        <v>57</v>
      </c>
    </row>
    <row r="26" spans="1:23" ht="13.5" customHeight="1" x14ac:dyDescent="0.2">
      <c r="A26" s="39">
        <f t="shared" ref="A26:E26" si="29">A25+TIME(0,0,(3600*($O26-$O25)/(INDEX($T$5:$AB$6,MATCH(A$15,$S$5:$S$6,0),MATCH(CONCATENATE($P26,$Q26),$T$4:$AB$4,0)))+$T$8))</f>
        <v>0.22790509259259262</v>
      </c>
      <c r="B26" s="40">
        <f t="shared" si="29"/>
        <v>0.31123842592592588</v>
      </c>
      <c r="C26" s="40">
        <f t="shared" si="29"/>
        <v>0.45707175925925919</v>
      </c>
      <c r="D26" s="40">
        <f t="shared" si="29"/>
        <v>0.58207175925925936</v>
      </c>
      <c r="E26" s="40">
        <f t="shared" si="29"/>
        <v>0.66540509259259262</v>
      </c>
      <c r="F26" s="41">
        <v>0.4</v>
      </c>
      <c r="G26" s="41">
        <v>10</v>
      </c>
      <c r="H26" s="42" t="s">
        <v>58</v>
      </c>
      <c r="I26" s="40">
        <f t="shared" ref="I26:M26" si="30">I27+TIME(0,0,(3600*($O27-$O26)/(INDEX($T$5:$AB$6,MATCH(I$15,$S$5:$S$6,0),MATCH(CONCATENATE($P27,$Q27),$T$4:$AB$4,0)))+$T$8))</f>
        <v>0.26305555555555554</v>
      </c>
      <c r="J26" s="40">
        <f t="shared" si="30"/>
        <v>0.34638888888888886</v>
      </c>
      <c r="K26" s="40">
        <f t="shared" si="30"/>
        <v>0.5130555555555556</v>
      </c>
      <c r="L26" s="40">
        <f t="shared" si="30"/>
        <v>0.61722222222222223</v>
      </c>
      <c r="M26" s="43">
        <f t="shared" si="30"/>
        <v>0.7005555555555556</v>
      </c>
      <c r="O26" s="5">
        <f t="shared" si="3"/>
        <v>18.799999999999997</v>
      </c>
      <c r="P26" s="44" t="s">
        <v>53</v>
      </c>
      <c r="Q26" s="44" t="s">
        <v>48</v>
      </c>
      <c r="R26" s="45">
        <f t="shared" ref="R26:S26" si="31">TIME(0,0,(3600*($O26-$O25)/(INDEX($T$5:$AB$6,MATCH(R$15,$S$5:$S$6,0),MATCH((CONCATENATE($P26,$Q26)),$T$4:$AB$4,0)))))</f>
        <v>3.2407407407407406E-4</v>
      </c>
      <c r="S26" s="45">
        <f t="shared" si="31"/>
        <v>4.1666666666666669E-4</v>
      </c>
      <c r="T26" s="1"/>
      <c r="U26" s="46">
        <v>0.4</v>
      </c>
      <c r="V26" s="1">
        <v>10</v>
      </c>
      <c r="W26" s="1" t="s">
        <v>58</v>
      </c>
    </row>
    <row r="27" spans="1:23" ht="13.5" customHeight="1" x14ac:dyDescent="0.2">
      <c r="A27" s="39">
        <f t="shared" ref="A27:E27" si="32">A26+TIME(0,0,(3600*($O27-$O26)/(INDEX($T$5:$AB$6,MATCH(A$15,$S$5:$S$6,0),MATCH(CONCATENATE($P27,$Q27),$T$4:$AB$4,0)))+$T$8))</f>
        <v>0.23129629629629633</v>
      </c>
      <c r="B27" s="40">
        <f t="shared" si="32"/>
        <v>0.31462962962962959</v>
      </c>
      <c r="C27" s="40">
        <f t="shared" si="32"/>
        <v>0.46046296296296291</v>
      </c>
      <c r="D27" s="40">
        <f t="shared" si="32"/>
        <v>0.58546296296296307</v>
      </c>
      <c r="E27" s="40">
        <f t="shared" si="32"/>
        <v>0.66879629629629633</v>
      </c>
      <c r="F27" s="41">
        <v>3.6</v>
      </c>
      <c r="G27" s="41">
        <v>11</v>
      </c>
      <c r="H27" s="42" t="s">
        <v>59</v>
      </c>
      <c r="I27" s="40">
        <f t="shared" ref="I27:M27" si="33">I28+TIME(0,0,(3600*($O28-$O27)/(INDEX($T$5:$AB$6,MATCH(I$15,$S$5:$S$6,0),MATCH(CONCATENATE($P28,$Q28),$T$4:$AB$4,0)))+$T$8))</f>
        <v>0.25966435185185183</v>
      </c>
      <c r="J27" s="40">
        <f t="shared" si="33"/>
        <v>0.34299768518518514</v>
      </c>
      <c r="K27" s="40">
        <f t="shared" si="33"/>
        <v>0.50966435185185188</v>
      </c>
      <c r="L27" s="40">
        <f t="shared" si="33"/>
        <v>0.61383101851851851</v>
      </c>
      <c r="M27" s="43">
        <f t="shared" si="33"/>
        <v>0.69716435185185188</v>
      </c>
      <c r="O27" s="5">
        <f t="shared" si="3"/>
        <v>22.4</v>
      </c>
      <c r="P27" s="44" t="s">
        <v>53</v>
      </c>
      <c r="Q27" s="44" t="s">
        <v>60</v>
      </c>
      <c r="R27" s="45">
        <f t="shared" ref="R27:S27" si="34">TIME(0,0,(3600*($O27-$O26)/(INDEX($T$5:$AB$6,MATCH(R$15,$S$5:$S$6,0),MATCH((CONCATENATE($P27,$Q27)),$T$4:$AB$4,0)))))</f>
        <v>2.9976851851851848E-3</v>
      </c>
      <c r="S27" s="45">
        <f t="shared" si="34"/>
        <v>3.7500000000000003E-3</v>
      </c>
      <c r="T27" s="1"/>
      <c r="U27" s="46">
        <v>3.6</v>
      </c>
      <c r="V27" s="1">
        <v>11</v>
      </c>
      <c r="W27" s="1" t="s">
        <v>59</v>
      </c>
    </row>
    <row r="28" spans="1:23" ht="13.5" customHeight="1" x14ac:dyDescent="0.2">
      <c r="A28" s="39">
        <f t="shared" ref="A28:E28" si="35">A27+TIME(0,0,(3600*($O28-$O27)/(INDEX($T$5:$AB$6,MATCH(A$15,$S$5:$S$6,0),MATCH(CONCATENATE($P28,$Q28),$T$4:$AB$4,0)))+$T$8))</f>
        <v>0.23476851851851854</v>
      </c>
      <c r="B28" s="40">
        <f t="shared" si="35"/>
        <v>0.3181018518518518</v>
      </c>
      <c r="C28" s="40">
        <f t="shared" si="35"/>
        <v>0.46393518518518512</v>
      </c>
      <c r="D28" s="40">
        <f t="shared" si="35"/>
        <v>0.58893518518518528</v>
      </c>
      <c r="E28" s="40">
        <f t="shared" si="35"/>
        <v>0.67226851851851854</v>
      </c>
      <c r="F28" s="41">
        <v>3.7</v>
      </c>
      <c r="G28" s="41">
        <v>12</v>
      </c>
      <c r="H28" s="42" t="s">
        <v>61</v>
      </c>
      <c r="I28" s="40">
        <f t="shared" ref="I28:M28" si="36">I29+TIME(0,0,(3600*($O29-$O28)/(INDEX($T$5:$AB$6,MATCH(I$15,$S$5:$S$6,0),MATCH(CONCATENATE($P29,$Q29),$T$4:$AB$4,0)))+$T$8))</f>
        <v>0.25619212962962962</v>
      </c>
      <c r="J28" s="40">
        <f t="shared" si="36"/>
        <v>0.33952546296296293</v>
      </c>
      <c r="K28" s="40">
        <f t="shared" si="36"/>
        <v>0.50619212962962967</v>
      </c>
      <c r="L28" s="40">
        <f t="shared" si="36"/>
        <v>0.6103587962962963</v>
      </c>
      <c r="M28" s="43">
        <f t="shared" si="36"/>
        <v>0.69369212962962967</v>
      </c>
      <c r="O28" s="5">
        <f t="shared" si="3"/>
        <v>26.099999999999998</v>
      </c>
      <c r="P28" s="44" t="s">
        <v>53</v>
      </c>
      <c r="Q28" s="44" t="s">
        <v>60</v>
      </c>
      <c r="R28" s="45">
        <f t="shared" ref="R28:S28" si="37">TIME(0,0,(3600*($O28-$O27)/(INDEX($T$5:$AB$6,MATCH(R$15,$S$5:$S$6,0),MATCH((CONCATENATE($P28,$Q28)),$T$4:$AB$4,0)))))</f>
        <v>3.0787037037037037E-3</v>
      </c>
      <c r="S28" s="45">
        <f t="shared" si="37"/>
        <v>3.8541666666666668E-3</v>
      </c>
      <c r="T28" s="1"/>
      <c r="U28" s="46">
        <v>3.7</v>
      </c>
      <c r="V28" s="1">
        <v>12</v>
      </c>
      <c r="W28" s="1" t="s">
        <v>61</v>
      </c>
    </row>
    <row r="29" spans="1:23" ht="13.5" customHeight="1" x14ac:dyDescent="0.2">
      <c r="A29" s="39">
        <f t="shared" ref="A29:E29" si="38">A28+TIME(0,0,(3600*($O29-$O28)/(INDEX($T$5:$AB$6,MATCH(A$15,$S$5:$S$6,0),MATCH(CONCATENATE($P29,$Q29),$T$4:$AB$4,0)))+$T$8))</f>
        <v>0.23673611111111115</v>
      </c>
      <c r="B29" s="40">
        <f t="shared" si="38"/>
        <v>0.32006944444444441</v>
      </c>
      <c r="C29" s="40">
        <f t="shared" si="38"/>
        <v>0.46590277777777772</v>
      </c>
      <c r="D29" s="40">
        <f t="shared" si="38"/>
        <v>0.59090277777777789</v>
      </c>
      <c r="E29" s="40">
        <f t="shared" si="38"/>
        <v>0.67423611111111115</v>
      </c>
      <c r="F29" s="41">
        <v>1.9</v>
      </c>
      <c r="G29" s="41">
        <v>13</v>
      </c>
      <c r="H29" s="47" t="s">
        <v>62</v>
      </c>
      <c r="I29" s="40">
        <f t="shared" ref="I29:M29" si="39">I30+TIME(0,0,(3600*($O30-$O29)/(INDEX($T$5:$AB$6,MATCH(I$15,$S$5:$S$6,0),MATCH(CONCATENATE($P30,$Q30),$T$4:$AB$4,0)))+$T$8))</f>
        <v>0.25422453703703701</v>
      </c>
      <c r="J29" s="40">
        <f t="shared" si="39"/>
        <v>0.33755787037037033</v>
      </c>
      <c r="K29" s="40">
        <f t="shared" si="39"/>
        <v>0.50422453703703707</v>
      </c>
      <c r="L29" s="40">
        <f t="shared" si="39"/>
        <v>0.6083912037037037</v>
      </c>
      <c r="M29" s="43">
        <f t="shared" si="39"/>
        <v>0.69172453703703707</v>
      </c>
      <c r="O29" s="5">
        <f t="shared" si="3"/>
        <v>27.999999999999996</v>
      </c>
      <c r="P29" s="44" t="s">
        <v>53</v>
      </c>
      <c r="Q29" s="44" t="s">
        <v>60</v>
      </c>
      <c r="R29" s="45">
        <f t="shared" ref="R29:S29" si="40">TIME(0,0,(3600*($O29-$O28)/(INDEX($T$5:$AB$6,MATCH(R$15,$S$5:$S$6,0),MATCH((CONCATENATE($P29,$Q29)),$T$4:$AB$4,0)))))</f>
        <v>1.5740740740740741E-3</v>
      </c>
      <c r="S29" s="45">
        <f t="shared" si="40"/>
        <v>1.9791666666666668E-3</v>
      </c>
      <c r="T29" s="1"/>
      <c r="U29" s="46">
        <v>1.9</v>
      </c>
      <c r="V29" s="1">
        <v>13</v>
      </c>
      <c r="W29" s="1" t="s">
        <v>62</v>
      </c>
    </row>
    <row r="30" spans="1:23" ht="13.5" customHeight="1" x14ac:dyDescent="0.2">
      <c r="A30" s="39">
        <f t="shared" ref="A30:E30" si="41">A29+TIME(0,0,(3600*($O30-$O29)/(INDEX($T$5:$AB$6,MATCH(A$15,$S$5:$S$6,0),MATCH(CONCATENATE($P30,$Q30),$T$4:$AB$4,0)))+$T$8))</f>
        <v>0.24096064814814819</v>
      </c>
      <c r="B30" s="40">
        <f t="shared" si="41"/>
        <v>0.32429398148148142</v>
      </c>
      <c r="C30" s="40">
        <f t="shared" si="41"/>
        <v>0.47012731481481473</v>
      </c>
      <c r="D30" s="40">
        <f t="shared" si="41"/>
        <v>0.59512731481481496</v>
      </c>
      <c r="E30" s="40">
        <f t="shared" si="41"/>
        <v>0.67846064814814822</v>
      </c>
      <c r="F30" s="41">
        <v>4.5999999999999996</v>
      </c>
      <c r="G30" s="41">
        <v>14</v>
      </c>
      <c r="H30" s="47" t="s">
        <v>63</v>
      </c>
      <c r="I30" s="48">
        <v>0.25</v>
      </c>
      <c r="J30" s="48">
        <v>0.33333333333333331</v>
      </c>
      <c r="K30" s="48">
        <v>0.5</v>
      </c>
      <c r="L30" s="48">
        <v>0.60416666666666663</v>
      </c>
      <c r="M30" s="49">
        <v>0.6875</v>
      </c>
      <c r="O30" s="5">
        <f t="shared" si="3"/>
        <v>32.599999999999994</v>
      </c>
      <c r="P30" s="44" t="s">
        <v>53</v>
      </c>
      <c r="Q30" s="44" t="s">
        <v>60</v>
      </c>
      <c r="R30" s="45">
        <f t="shared" ref="R30:S30" si="42">TIME(0,0,(3600*($O30-$O29)/(INDEX($T$5:$AB$6,MATCH(R$15,$S$5:$S$6,0),MATCH((CONCATENATE($P30,$Q30)),$T$4:$AB$4,0)))))</f>
        <v>3.8310185185185183E-3</v>
      </c>
      <c r="S30" s="45">
        <f t="shared" si="42"/>
        <v>4.7916666666666672E-3</v>
      </c>
      <c r="T30" s="1"/>
      <c r="U30" s="46">
        <v>4.5999999999999996</v>
      </c>
      <c r="V30" s="1">
        <v>14</v>
      </c>
      <c r="W30" s="1" t="s">
        <v>63</v>
      </c>
    </row>
    <row r="31" spans="1:23" ht="13.5" customHeight="1" x14ac:dyDescent="0.25">
      <c r="A31" s="39"/>
      <c r="B31" s="40"/>
      <c r="C31" s="40"/>
      <c r="D31" s="40"/>
      <c r="E31" s="40"/>
      <c r="F31" s="41"/>
      <c r="G31" s="41"/>
      <c r="H31" s="47"/>
      <c r="I31" s="40"/>
      <c r="J31" s="40"/>
      <c r="K31" s="40"/>
      <c r="L31" s="40"/>
      <c r="M31" s="43"/>
      <c r="R31" s="45"/>
      <c r="S31" s="45"/>
      <c r="T31" s="1"/>
      <c r="U31" s="50"/>
      <c r="V31" s="1"/>
      <c r="W31" s="1"/>
    </row>
    <row r="32" spans="1:23" ht="13.5" customHeight="1" x14ac:dyDescent="0.2">
      <c r="A32" s="51" t="s">
        <v>64</v>
      </c>
      <c r="B32" s="52" t="s">
        <v>65</v>
      </c>
      <c r="C32" s="52" t="s">
        <v>64</v>
      </c>
      <c r="D32" s="52" t="s">
        <v>65</v>
      </c>
      <c r="E32" s="52" t="s">
        <v>65</v>
      </c>
      <c r="F32" s="52"/>
      <c r="G32" s="52"/>
      <c r="H32" s="53"/>
      <c r="I32" s="54" t="s">
        <v>64</v>
      </c>
      <c r="J32" s="54" t="s">
        <v>65</v>
      </c>
      <c r="K32" s="54" t="s">
        <v>64</v>
      </c>
      <c r="L32" s="54" t="s">
        <v>65</v>
      </c>
      <c r="M32" s="55" t="s">
        <v>65</v>
      </c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5">
      <c r="A34" s="62" t="s">
        <v>29</v>
      </c>
      <c r="B34" s="63"/>
      <c r="C34" s="63"/>
      <c r="D34" s="63"/>
      <c r="E34" s="63"/>
      <c r="F34" s="15" t="s">
        <v>30</v>
      </c>
      <c r="G34" s="16" t="s">
        <v>31</v>
      </c>
      <c r="H34" s="16" t="s">
        <v>32</v>
      </c>
      <c r="I34" s="64" t="s">
        <v>33</v>
      </c>
      <c r="J34" s="65"/>
      <c r="K34" s="65"/>
      <c r="L34" s="65"/>
      <c r="M34" s="66"/>
    </row>
    <row r="35" spans="1:13" ht="13.5" customHeight="1" x14ac:dyDescent="0.25">
      <c r="A35" s="64" t="s">
        <v>34</v>
      </c>
      <c r="B35" s="65"/>
      <c r="C35" s="65"/>
      <c r="D35" s="65"/>
      <c r="E35" s="66"/>
      <c r="F35" s="18"/>
      <c r="G35" s="19" t="s">
        <v>35</v>
      </c>
      <c r="H35" s="20" t="s">
        <v>36</v>
      </c>
      <c r="I35" s="64" t="s">
        <v>34</v>
      </c>
      <c r="J35" s="65"/>
      <c r="K35" s="65"/>
      <c r="L35" s="65"/>
      <c r="M35" s="66"/>
    </row>
    <row r="36" spans="1:13" ht="13.5" customHeight="1" x14ac:dyDescent="0.25">
      <c r="A36" s="21" t="s">
        <v>66</v>
      </c>
      <c r="B36" s="22"/>
      <c r="C36" s="22"/>
      <c r="D36" s="22"/>
      <c r="E36" s="22"/>
      <c r="F36" s="23"/>
      <c r="G36" s="23"/>
      <c r="H36" s="22"/>
      <c r="I36" s="22" t="s">
        <v>66</v>
      </c>
      <c r="J36" s="22"/>
      <c r="K36" s="22"/>
      <c r="L36" s="22"/>
      <c r="M36" s="24"/>
    </row>
    <row r="37" spans="1:13" ht="13.5" customHeight="1" x14ac:dyDescent="0.25">
      <c r="A37" s="26" t="s">
        <v>23</v>
      </c>
      <c r="B37" s="27"/>
      <c r="C37" s="27"/>
      <c r="D37" s="27"/>
      <c r="E37" s="27"/>
      <c r="F37" s="28"/>
      <c r="G37" s="28"/>
      <c r="H37" s="29"/>
      <c r="I37" s="27" t="s">
        <v>23</v>
      </c>
      <c r="J37" s="27"/>
      <c r="K37" s="27"/>
      <c r="L37" s="27"/>
      <c r="M37" s="30"/>
    </row>
    <row r="38" spans="1:13" ht="13.5" customHeight="1" x14ac:dyDescent="0.2">
      <c r="A38" s="31">
        <v>0.8125</v>
      </c>
      <c r="B38" s="32"/>
      <c r="C38" s="32"/>
      <c r="D38" s="32"/>
      <c r="E38" s="32"/>
      <c r="F38" s="33">
        <v>0</v>
      </c>
      <c r="G38" s="33">
        <v>0</v>
      </c>
      <c r="H38" s="34" t="s">
        <v>46</v>
      </c>
      <c r="I38" s="35">
        <f t="shared" ref="I38:I51" si="43">I39+TIME(0,0,(3600*($O17-$O16)/(INDEX($T$5:$AB$6,MATCH(I$37,$S$5:$S$6,0),MATCH(CONCATENATE($P17,$Q17),$T$4:$AB$4,0)))+$T$8))</f>
        <v>0.88679398148148159</v>
      </c>
      <c r="J38" s="35"/>
      <c r="K38" s="35"/>
      <c r="L38" s="35"/>
      <c r="M38" s="36"/>
    </row>
    <row r="39" spans="1:13" ht="13.5" customHeight="1" x14ac:dyDescent="0.2">
      <c r="A39" s="39">
        <f t="shared" ref="A39:A52" si="44">A38+TIME(0,0,(3600*($O17-$O16)/(INDEX($T$5:$AB$6,MATCH(A$37,$S$5:$S$6,0),MATCH(CONCATENATE($P17,$Q17),$T$4:$AB$4,0)))+$T$8))</f>
        <v>0.82255787037037043</v>
      </c>
      <c r="B39" s="40"/>
      <c r="C39" s="40"/>
      <c r="D39" s="40"/>
      <c r="E39" s="40"/>
      <c r="F39" s="41">
        <v>11.6</v>
      </c>
      <c r="G39" s="41">
        <v>1</v>
      </c>
      <c r="H39" s="42" t="s">
        <v>47</v>
      </c>
      <c r="I39" s="40">
        <f t="shared" si="43"/>
        <v>0.87673611111111116</v>
      </c>
      <c r="J39" s="40"/>
      <c r="K39" s="40"/>
      <c r="L39" s="40"/>
      <c r="M39" s="43"/>
    </row>
    <row r="40" spans="1:13" ht="13.5" customHeight="1" x14ac:dyDescent="0.2">
      <c r="A40" s="39">
        <f t="shared" si="44"/>
        <v>0.82378472222222232</v>
      </c>
      <c r="B40" s="40"/>
      <c r="C40" s="40"/>
      <c r="D40" s="40"/>
      <c r="E40" s="40"/>
      <c r="F40" s="41">
        <v>1</v>
      </c>
      <c r="G40" s="41">
        <v>2</v>
      </c>
      <c r="H40" s="42" t="s">
        <v>49</v>
      </c>
      <c r="I40" s="40">
        <f t="shared" si="43"/>
        <v>0.87550925925925926</v>
      </c>
      <c r="J40" s="40"/>
      <c r="K40" s="40"/>
      <c r="L40" s="40"/>
      <c r="M40" s="43"/>
    </row>
    <row r="41" spans="1:13" ht="13.5" customHeight="1" x14ac:dyDescent="0.2">
      <c r="A41" s="39">
        <f t="shared" si="44"/>
        <v>0.82467592592592598</v>
      </c>
      <c r="B41" s="40"/>
      <c r="C41" s="40"/>
      <c r="D41" s="40"/>
      <c r="E41" s="40"/>
      <c r="F41" s="41">
        <v>0.6</v>
      </c>
      <c r="G41" s="41">
        <v>3</v>
      </c>
      <c r="H41" s="42" t="s">
        <v>50</v>
      </c>
      <c r="I41" s="40">
        <f t="shared" si="43"/>
        <v>0.87461805555555561</v>
      </c>
      <c r="J41" s="40"/>
      <c r="K41" s="40"/>
      <c r="L41" s="40"/>
      <c r="M41" s="43"/>
    </row>
    <row r="42" spans="1:13" ht="13.5" customHeight="1" x14ac:dyDescent="0.2">
      <c r="A42" s="39">
        <f t="shared" si="44"/>
        <v>0.82556712962962964</v>
      </c>
      <c r="B42" s="40"/>
      <c r="C42" s="40"/>
      <c r="D42" s="40"/>
      <c r="E42" s="40"/>
      <c r="F42" s="41">
        <v>0.6</v>
      </c>
      <c r="G42" s="41">
        <v>4</v>
      </c>
      <c r="H42" s="42" t="s">
        <v>51</v>
      </c>
      <c r="I42" s="40">
        <f t="shared" si="43"/>
        <v>0.87372685185185195</v>
      </c>
      <c r="J42" s="40"/>
      <c r="K42" s="40"/>
      <c r="L42" s="40"/>
      <c r="M42" s="43"/>
    </row>
    <row r="43" spans="1:13" ht="13.5" customHeight="1" x14ac:dyDescent="0.2">
      <c r="A43" s="39">
        <f t="shared" si="44"/>
        <v>0.82679398148148153</v>
      </c>
      <c r="B43" s="40"/>
      <c r="C43" s="40"/>
      <c r="D43" s="40"/>
      <c r="E43" s="40"/>
      <c r="F43" s="41">
        <v>1</v>
      </c>
      <c r="G43" s="41">
        <v>5</v>
      </c>
      <c r="H43" s="42" t="s">
        <v>52</v>
      </c>
      <c r="I43" s="40">
        <f t="shared" si="43"/>
        <v>0.87250000000000005</v>
      </c>
      <c r="J43" s="40"/>
      <c r="K43" s="40"/>
      <c r="L43" s="40"/>
      <c r="M43" s="43"/>
    </row>
    <row r="44" spans="1:13" ht="13.5" customHeight="1" x14ac:dyDescent="0.2">
      <c r="A44" s="39">
        <f t="shared" si="44"/>
        <v>0.82768518518518519</v>
      </c>
      <c r="B44" s="40"/>
      <c r="C44" s="40"/>
      <c r="D44" s="40"/>
      <c r="E44" s="40"/>
      <c r="F44" s="41">
        <v>0.6</v>
      </c>
      <c r="G44" s="41">
        <v>6</v>
      </c>
      <c r="H44" s="42" t="s">
        <v>54</v>
      </c>
      <c r="I44" s="40">
        <f t="shared" si="43"/>
        <v>0.8716087962962964</v>
      </c>
      <c r="J44" s="40"/>
      <c r="K44" s="40"/>
      <c r="L44" s="40"/>
      <c r="M44" s="43"/>
    </row>
    <row r="45" spans="1:13" ht="13.5" customHeight="1" x14ac:dyDescent="0.2">
      <c r="A45" s="39">
        <f t="shared" si="44"/>
        <v>0.82840277777777782</v>
      </c>
      <c r="B45" s="40"/>
      <c r="C45" s="40"/>
      <c r="D45" s="40"/>
      <c r="E45" s="40"/>
      <c r="F45" s="41">
        <v>0.4</v>
      </c>
      <c r="G45" s="41">
        <v>7</v>
      </c>
      <c r="H45" s="42" t="s">
        <v>55</v>
      </c>
      <c r="I45" s="40">
        <f t="shared" si="43"/>
        <v>0.87089120370370376</v>
      </c>
      <c r="J45" s="40"/>
      <c r="K45" s="40"/>
      <c r="L45" s="40"/>
      <c r="M45" s="43"/>
    </row>
    <row r="46" spans="1:13" ht="13.5" customHeight="1" x14ac:dyDescent="0.2">
      <c r="A46" s="39">
        <f t="shared" si="44"/>
        <v>0.83012731481481483</v>
      </c>
      <c r="B46" s="40"/>
      <c r="C46" s="40"/>
      <c r="D46" s="40"/>
      <c r="E46" s="40"/>
      <c r="F46" s="41">
        <v>1.6</v>
      </c>
      <c r="G46" s="41">
        <v>8</v>
      </c>
      <c r="H46" s="42" t="s">
        <v>56</v>
      </c>
      <c r="I46" s="40">
        <f t="shared" si="43"/>
        <v>0.86916666666666675</v>
      </c>
      <c r="J46" s="40"/>
      <c r="K46" s="40"/>
      <c r="L46" s="40"/>
      <c r="M46" s="43"/>
    </row>
    <row r="47" spans="1:13" ht="13.5" customHeight="1" x14ac:dyDescent="0.2">
      <c r="A47" s="39">
        <f t="shared" si="44"/>
        <v>0.83135416666666673</v>
      </c>
      <c r="B47" s="40"/>
      <c r="C47" s="40"/>
      <c r="D47" s="40"/>
      <c r="E47" s="40"/>
      <c r="F47" s="41">
        <v>1</v>
      </c>
      <c r="G47" s="41">
        <v>9</v>
      </c>
      <c r="H47" s="42" t="s">
        <v>57</v>
      </c>
      <c r="I47" s="40">
        <f t="shared" si="43"/>
        <v>0.86793981481481486</v>
      </c>
      <c r="J47" s="40"/>
      <c r="K47" s="40"/>
      <c r="L47" s="40"/>
      <c r="M47" s="43"/>
    </row>
    <row r="48" spans="1:13" ht="13.5" customHeight="1" x14ac:dyDescent="0.2">
      <c r="A48" s="39">
        <f t="shared" si="44"/>
        <v>0.83207175925925936</v>
      </c>
      <c r="B48" s="40"/>
      <c r="C48" s="40"/>
      <c r="D48" s="40"/>
      <c r="E48" s="40"/>
      <c r="F48" s="41">
        <v>0.4</v>
      </c>
      <c r="G48" s="41">
        <v>10</v>
      </c>
      <c r="H48" s="42" t="s">
        <v>58</v>
      </c>
      <c r="I48" s="40">
        <f t="shared" si="43"/>
        <v>0.86722222222222223</v>
      </c>
      <c r="J48" s="40"/>
      <c r="K48" s="40"/>
      <c r="L48" s="40"/>
      <c r="M48" s="43"/>
    </row>
    <row r="49" spans="1:28" ht="13.5" customHeight="1" x14ac:dyDescent="0.2">
      <c r="A49" s="39">
        <f t="shared" si="44"/>
        <v>0.83546296296296307</v>
      </c>
      <c r="B49" s="40"/>
      <c r="C49" s="40"/>
      <c r="D49" s="40"/>
      <c r="E49" s="40"/>
      <c r="F49" s="41">
        <v>3.6</v>
      </c>
      <c r="G49" s="41">
        <v>11</v>
      </c>
      <c r="H49" s="42" t="s">
        <v>59</v>
      </c>
      <c r="I49" s="40">
        <f t="shared" si="43"/>
        <v>0.86383101851851851</v>
      </c>
      <c r="J49" s="40"/>
      <c r="K49" s="40"/>
      <c r="L49" s="40"/>
      <c r="M49" s="4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39">
        <f t="shared" si="44"/>
        <v>0.83893518518518528</v>
      </c>
      <c r="B50" s="40"/>
      <c r="C50" s="40"/>
      <c r="D50" s="40"/>
      <c r="E50" s="40"/>
      <c r="F50" s="41">
        <v>3.7</v>
      </c>
      <c r="G50" s="41">
        <v>12</v>
      </c>
      <c r="H50" s="42" t="s">
        <v>61</v>
      </c>
      <c r="I50" s="40">
        <f t="shared" si="43"/>
        <v>0.8603587962962963</v>
      </c>
      <c r="J50" s="40"/>
      <c r="K50" s="40"/>
      <c r="L50" s="40"/>
      <c r="M50" s="43"/>
    </row>
    <row r="51" spans="1:28" ht="13.5" customHeight="1" x14ac:dyDescent="0.2">
      <c r="A51" s="39">
        <f t="shared" si="44"/>
        <v>0.84090277777777789</v>
      </c>
      <c r="B51" s="40"/>
      <c r="C51" s="40"/>
      <c r="D51" s="40"/>
      <c r="E51" s="40"/>
      <c r="F51" s="41">
        <v>1.9</v>
      </c>
      <c r="G51" s="41">
        <v>13</v>
      </c>
      <c r="H51" s="47" t="s">
        <v>62</v>
      </c>
      <c r="I51" s="40">
        <f t="shared" si="43"/>
        <v>0.8583912037037037</v>
      </c>
      <c r="J51" s="40"/>
      <c r="K51" s="40"/>
      <c r="L51" s="40"/>
      <c r="M51" s="43"/>
    </row>
    <row r="52" spans="1:28" ht="13.5" customHeight="1" x14ac:dyDescent="0.2">
      <c r="A52" s="39">
        <f t="shared" si="44"/>
        <v>0.84512731481481496</v>
      </c>
      <c r="B52" s="40"/>
      <c r="C52" s="40"/>
      <c r="D52" s="40"/>
      <c r="E52" s="40"/>
      <c r="F52" s="41">
        <v>4.5999999999999996</v>
      </c>
      <c r="G52" s="41">
        <v>14</v>
      </c>
      <c r="H52" s="47" t="s">
        <v>63</v>
      </c>
      <c r="I52" s="48">
        <v>0.85416666666666663</v>
      </c>
      <c r="J52" s="48"/>
      <c r="K52" s="48"/>
      <c r="L52" s="48"/>
      <c r="M52" s="49"/>
    </row>
    <row r="53" spans="1:28" ht="13.5" customHeight="1" x14ac:dyDescent="0.2">
      <c r="A53" s="39"/>
      <c r="B53" s="40"/>
      <c r="C53" s="40"/>
      <c r="D53" s="40"/>
      <c r="E53" s="40"/>
      <c r="F53" s="41"/>
      <c r="G53" s="41"/>
      <c r="H53" s="47"/>
      <c r="I53" s="40"/>
      <c r="J53" s="40"/>
      <c r="K53" s="40"/>
      <c r="L53" s="40"/>
      <c r="M53" s="43"/>
    </row>
    <row r="54" spans="1:28" ht="13.5" customHeight="1" x14ac:dyDescent="0.2">
      <c r="A54" s="51" t="s">
        <v>64</v>
      </c>
      <c r="B54" s="52"/>
      <c r="C54" s="52"/>
      <c r="D54" s="52"/>
      <c r="E54" s="52"/>
      <c r="F54" s="52"/>
      <c r="G54" s="52"/>
      <c r="H54" s="53"/>
      <c r="I54" s="54" t="s">
        <v>64</v>
      </c>
      <c r="J54" s="54"/>
      <c r="K54" s="54"/>
      <c r="L54" s="54"/>
      <c r="M54" s="55"/>
    </row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>
      <c r="I56" s="5" t="s">
        <v>67</v>
      </c>
    </row>
    <row r="57" spans="1:28" ht="12.75" customHeight="1" x14ac:dyDescent="0.2"/>
    <row r="58" spans="1:28" ht="12.75" customHeight="1" x14ac:dyDescent="0.2"/>
    <row r="59" spans="1:28" ht="12.75" customHeight="1" x14ac:dyDescent="0.25">
      <c r="A59" s="56"/>
      <c r="B59" s="56"/>
      <c r="C59" s="56"/>
      <c r="D59" s="56"/>
      <c r="E59" s="56"/>
      <c r="F59" s="56"/>
      <c r="G59" s="56"/>
      <c r="H59" s="56"/>
    </row>
    <row r="60" spans="1:28" ht="12.75" customHeight="1" x14ac:dyDescent="0.2">
      <c r="B60" s="57"/>
      <c r="C60" s="57"/>
      <c r="D60" s="57"/>
      <c r="E60" s="57"/>
      <c r="F60" s="57"/>
      <c r="G60" s="57"/>
    </row>
    <row r="61" spans="1:28" ht="12.75" customHeight="1" x14ac:dyDescent="0.2">
      <c r="B61" s="57"/>
      <c r="C61" s="57"/>
      <c r="D61" s="57"/>
      <c r="E61" s="57"/>
      <c r="F61" s="57"/>
      <c r="G61" s="57"/>
    </row>
    <row r="62" spans="1:28" ht="12.75" customHeight="1" x14ac:dyDescent="0.2">
      <c r="B62" s="57"/>
      <c r="C62" s="57"/>
      <c r="D62" s="57"/>
      <c r="E62" s="57"/>
      <c r="F62" s="57"/>
    </row>
    <row r="63" spans="1:28" ht="12.75" customHeight="1" x14ac:dyDescent="0.2">
      <c r="B63" s="57"/>
    </row>
    <row r="64" spans="1:28" ht="12.75" customHeight="1" x14ac:dyDescent="0.2">
      <c r="B64" s="57"/>
    </row>
    <row r="65" spans="1:10" ht="12.75" customHeight="1" x14ac:dyDescent="0.2">
      <c r="B65" s="57"/>
    </row>
    <row r="66" spans="1:10" ht="12.75" customHeight="1" x14ac:dyDescent="0.2">
      <c r="B66" s="57"/>
    </row>
    <row r="67" spans="1:10" ht="12.75" customHeight="1" x14ac:dyDescent="0.25">
      <c r="A67" s="56"/>
      <c r="B67" s="56"/>
      <c r="C67" s="56"/>
      <c r="D67" s="56"/>
      <c r="E67" s="56"/>
      <c r="F67" s="56"/>
      <c r="G67" s="56"/>
      <c r="H67" s="56"/>
      <c r="I67" s="56"/>
      <c r="J67" s="56"/>
    </row>
    <row r="68" spans="1:10" ht="12.75" customHeight="1" x14ac:dyDescent="0.25">
      <c r="A68" s="56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13:E13"/>
    <mergeCell ref="A34:E34"/>
    <mergeCell ref="I34:M34"/>
    <mergeCell ref="A35:E35"/>
    <mergeCell ref="I35:M35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2022-03-11T08:29:01Z</dcterms:modified>
</cp:coreProperties>
</file>