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AZcqjASQ5HUxu+kECPXHfNBjULw=="/>
    </ext>
  </extLst>
</workbook>
</file>

<file path=xl/calcChain.xml><?xml version="1.0" encoding="utf-8"?>
<calcChain xmlns="http://schemas.openxmlformats.org/spreadsheetml/2006/main">
  <c r="O17" i="1" l="1"/>
  <c r="B34" i="1" s="1"/>
  <c r="C17" i="1" l="1"/>
  <c r="C18" i="1" s="1"/>
  <c r="A34" i="1"/>
  <c r="A35" i="1" s="1"/>
  <c r="E17" i="1"/>
  <c r="E18" i="1" s="1"/>
  <c r="S17" i="1"/>
  <c r="A17" i="1"/>
  <c r="B17" i="1"/>
  <c r="B18" i="1" s="1"/>
  <c r="D17" i="1"/>
  <c r="D18" i="1" s="1"/>
  <c r="R17" i="1"/>
  <c r="O18" i="1"/>
  <c r="E19" i="1" l="1"/>
  <c r="S18" i="1"/>
  <c r="O19" i="1"/>
  <c r="R18" i="1"/>
  <c r="A18" i="1"/>
  <c r="B35" i="1"/>
  <c r="B36" i="1" s="1"/>
  <c r="O20" i="1" l="1"/>
  <c r="R19" i="1"/>
  <c r="S19" i="1"/>
  <c r="D19" i="1"/>
  <c r="C19" i="1"/>
  <c r="C20" i="1" s="1"/>
  <c r="B37" i="1"/>
  <c r="A19" i="1"/>
  <c r="A20" i="1" s="1"/>
  <c r="B19" i="1"/>
  <c r="B20" i="1" s="1"/>
  <c r="A36" i="1"/>
  <c r="A37" i="1" s="1"/>
  <c r="S20" i="1" l="1"/>
  <c r="O21" i="1"/>
  <c r="C21" i="1" s="1"/>
  <c r="R20" i="1"/>
  <c r="B21" i="1"/>
  <c r="D20" i="1"/>
  <c r="E20" i="1"/>
  <c r="E21" i="1" s="1"/>
  <c r="E22" i="1" l="1"/>
  <c r="A21" i="1"/>
  <c r="A22" i="1" s="1"/>
  <c r="B22" i="1"/>
  <c r="O22" i="1"/>
  <c r="R21" i="1"/>
  <c r="S21" i="1"/>
  <c r="A38" i="1"/>
  <c r="A39" i="1" s="1"/>
  <c r="D21" i="1"/>
  <c r="D22" i="1" s="1"/>
  <c r="B38" i="1"/>
  <c r="B39" i="1" s="1"/>
  <c r="S22" i="1" l="1"/>
  <c r="O23" i="1"/>
  <c r="R22" i="1"/>
  <c r="C22" i="1"/>
  <c r="C23" i="1" s="1"/>
  <c r="O24" i="1" l="1"/>
  <c r="R23" i="1"/>
  <c r="S23" i="1"/>
  <c r="E23" i="1"/>
  <c r="E24" i="1" s="1"/>
  <c r="A23" i="1"/>
  <c r="A24" i="1" s="1"/>
  <c r="C24" i="1"/>
  <c r="D23" i="1"/>
  <c r="D24" i="1" s="1"/>
  <c r="B23" i="1"/>
  <c r="B24" i="1" s="1"/>
  <c r="B40" i="1"/>
  <c r="B41" i="1" s="1"/>
  <c r="A40" i="1"/>
  <c r="A41" i="1" s="1"/>
  <c r="S24" i="1" l="1"/>
  <c r="O25" i="1"/>
  <c r="E25" i="1" s="1"/>
  <c r="R24" i="1"/>
  <c r="A42" i="1" l="1"/>
  <c r="A25" i="1"/>
  <c r="D25" i="1"/>
  <c r="B42" i="1"/>
  <c r="S25" i="1"/>
  <c r="L24" i="1"/>
  <c r="L23" i="1" s="1"/>
  <c r="L22" i="1" s="1"/>
  <c r="L21" i="1" s="1"/>
  <c r="L20" i="1" s="1"/>
  <c r="L19" i="1" s="1"/>
  <c r="L18" i="1" s="1"/>
  <c r="L17" i="1" s="1"/>
  <c r="L16" i="1" s="1"/>
  <c r="R25" i="1"/>
  <c r="K24" i="1"/>
  <c r="K23" i="1" s="1"/>
  <c r="K22" i="1" s="1"/>
  <c r="K21" i="1" s="1"/>
  <c r="K20" i="1" s="1"/>
  <c r="K19" i="1" s="1"/>
  <c r="K18" i="1" s="1"/>
  <c r="K17" i="1" s="1"/>
  <c r="K16" i="1" s="1"/>
  <c r="J41" i="1"/>
  <c r="J40" i="1" s="1"/>
  <c r="J39" i="1" s="1"/>
  <c r="J38" i="1" s="1"/>
  <c r="J37" i="1" s="1"/>
  <c r="J36" i="1" s="1"/>
  <c r="J35" i="1" s="1"/>
  <c r="J34" i="1" s="1"/>
  <c r="J33" i="1" s="1"/>
  <c r="J24" i="1"/>
  <c r="J23" i="1" s="1"/>
  <c r="J22" i="1" s="1"/>
  <c r="J21" i="1" s="1"/>
  <c r="J20" i="1" s="1"/>
  <c r="J19" i="1" s="1"/>
  <c r="J18" i="1" s="1"/>
  <c r="J17" i="1" s="1"/>
  <c r="J16" i="1" s="1"/>
  <c r="I41" i="1"/>
  <c r="I40" i="1" s="1"/>
  <c r="I39" i="1" s="1"/>
  <c r="I38" i="1" s="1"/>
  <c r="I37" i="1" s="1"/>
  <c r="I36" i="1" s="1"/>
  <c r="I35" i="1" s="1"/>
  <c r="I34" i="1" s="1"/>
  <c r="I33" i="1" s="1"/>
  <c r="M24" i="1"/>
  <c r="M23" i="1" s="1"/>
  <c r="M22" i="1" s="1"/>
  <c r="M21" i="1" s="1"/>
  <c r="M20" i="1" s="1"/>
  <c r="M19" i="1" s="1"/>
  <c r="M18" i="1" s="1"/>
  <c r="M17" i="1" s="1"/>
  <c r="M16" i="1" s="1"/>
  <c r="I24" i="1"/>
  <c r="I23" i="1" s="1"/>
  <c r="I22" i="1" s="1"/>
  <c r="I21" i="1" s="1"/>
  <c r="I20" i="1" s="1"/>
  <c r="I19" i="1" s="1"/>
  <c r="I18" i="1" s="1"/>
  <c r="I17" i="1" s="1"/>
  <c r="I16" i="1" s="1"/>
  <c r="C25" i="1"/>
  <c r="B25" i="1"/>
</calcChain>
</file>

<file path=xl/sharedStrings.xml><?xml version="1.0" encoding="utf-8"?>
<sst xmlns="http://schemas.openxmlformats.org/spreadsheetml/2006/main" count="142" uniqueCount="65">
  <si>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</si>
  <si>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</si>
  <si>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</si>
  <si>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</si>
  <si>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</si>
  <si>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</si>
  <si>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</si>
  <si>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</si>
  <si>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</si>
  <si>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</si>
  <si>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</si>
  <si>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</si>
  <si>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</si>
  <si>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</si>
  <si>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</si>
  <si>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</si>
  <si>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</si>
  <si>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</si>
  <si>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</si>
  <si>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</si>
  <si>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</si>
  <si>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</si>
  <si>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</si>
  <si>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</si>
  <si>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</si>
  <si>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</si>
  <si>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</si>
  <si>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Poienarii de Muscel - Jugur</t>
  </si>
  <si>
    <t xml:space="preserve">     Cod traseu: </t>
  </si>
  <si>
    <t>016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</si>
  <si>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</si>
  <si>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</si>
  <si>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</si>
  <si>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</si>
  <si>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</si>
  <si>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</si>
  <si>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</si>
  <si>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</si>
  <si>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</si>
  <si>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</si>
  <si>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</si>
  <si>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</si>
  <si>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</si>
  <si>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</si>
  <si>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</si>
  <si>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</si>
  <si>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</si>
  <si>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Campulung Atg. Savas</t>
  </si>
  <si>
    <t>Drum Poienari</t>
  </si>
  <si>
    <t>S</t>
  </si>
  <si>
    <t>Grosani</t>
  </si>
  <si>
    <t>1</t>
  </si>
  <si>
    <t>D</t>
  </si>
  <si>
    <t>Poienari Centru</t>
  </si>
  <si>
    <t>Poienari</t>
  </si>
  <si>
    <t>Matau Ramificatie</t>
  </si>
  <si>
    <t>Jugur1</t>
  </si>
  <si>
    <t>Jugur2</t>
  </si>
  <si>
    <t>Jugur3</t>
  </si>
  <si>
    <t>Jugur Capat traseu</t>
  </si>
  <si>
    <t>1=5</t>
  </si>
  <si>
    <t>1=7</t>
  </si>
  <si>
    <t>C6</t>
  </si>
  <si>
    <t>C7</t>
  </si>
  <si>
    <t>EMITENT,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</si>
</sst>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3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9" xfId="0" applyFont="1" applyBorder="1"/>
    <xf numFmtId="20" fontId="1" fillId="0" borderId="20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9" xfId="0" applyNumberFormat="1" applyFont="1" applyBorder="1" applyAlignment="1">
      <alignment horizontal="center"/>
    </xf>
    <xf numFmtId="20" fontId="2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2" xfId="0" applyFont="1" applyBorder="1"/>
    <xf numFmtId="20" fontId="1" fillId="0" borderId="23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5" xfId="0" applyFont="1" applyBorder="1"/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0"/>
  <sheetViews>
    <sheetView tabSelected="1" topLeftCell="A14" workbookViewId="0">
      <selection activeCell="M28" sqref="M28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32.570312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9" t="s">
        <v>21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1" t="s">
        <v>24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2"/>
      <c r="B9" s="70"/>
      <c r="C9" s="70"/>
      <c r="D9" s="70"/>
      <c r="E9" s="70"/>
      <c r="F9" s="70"/>
      <c r="G9" s="70"/>
      <c r="H9" s="70"/>
      <c r="I9" s="12"/>
      <c r="J9" s="12"/>
      <c r="K9" s="13"/>
      <c r="L9" s="13"/>
      <c r="M9" s="13"/>
    </row>
    <row r="10" spans="1:28" ht="12.75" customHeight="1" x14ac:dyDescent="0.25">
      <c r="A10" s="72" t="s">
        <v>27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</row>
    <row r="11" spans="1:28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7" t="s">
        <v>30</v>
      </c>
      <c r="B12" s="68"/>
      <c r="C12" s="68"/>
      <c r="D12" s="68"/>
      <c r="E12" s="68"/>
      <c r="F12" s="15" t="s">
        <v>31</v>
      </c>
      <c r="G12" s="16" t="s">
        <v>32</v>
      </c>
      <c r="H12" s="16" t="s">
        <v>33</v>
      </c>
      <c r="I12" s="64" t="s">
        <v>34</v>
      </c>
      <c r="J12" s="65"/>
      <c r="K12" s="65"/>
      <c r="L12" s="65"/>
      <c r="M12" s="6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4" t="s">
        <v>35</v>
      </c>
      <c r="B13" s="65"/>
      <c r="C13" s="65"/>
      <c r="D13" s="65"/>
      <c r="E13" s="66"/>
      <c r="F13" s="18"/>
      <c r="G13" s="19" t="s">
        <v>36</v>
      </c>
      <c r="H13" s="20" t="s">
        <v>37</v>
      </c>
      <c r="I13" s="64" t="s">
        <v>35</v>
      </c>
      <c r="J13" s="65"/>
      <c r="K13" s="65"/>
      <c r="L13" s="65"/>
      <c r="M13" s="66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 t="s">
        <v>41</v>
      </c>
      <c r="D14" s="22" t="s">
        <v>42</v>
      </c>
      <c r="E14" s="22" t="s">
        <v>43</v>
      </c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 t="s">
        <v>42</v>
      </c>
      <c r="M14" s="24" t="s">
        <v>43</v>
      </c>
      <c r="N14" s="17"/>
      <c r="O14" s="17" t="s">
        <v>44</v>
      </c>
      <c r="P14" s="17" t="s">
        <v>6</v>
      </c>
      <c r="Q14" s="17" t="s">
        <v>2</v>
      </c>
      <c r="R14" s="25" t="s">
        <v>45</v>
      </c>
      <c r="S14" s="25" t="s">
        <v>46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0.75</v>
      </c>
      <c r="B16" s="32">
        <v>0.29166666666666669</v>
      </c>
      <c r="C16" s="32">
        <v>0.375</v>
      </c>
      <c r="D16" s="32">
        <v>0.44791666666666669</v>
      </c>
      <c r="E16" s="32">
        <v>0.53125</v>
      </c>
      <c r="F16" s="33">
        <v>0</v>
      </c>
      <c r="G16" s="33">
        <v>0</v>
      </c>
      <c r="H16" s="34" t="s">
        <v>47</v>
      </c>
      <c r="I16" s="35">
        <f t="shared" ref="I16:M16" si="0">I17+TIME(0,0,(3600*($O17-$O16)/(INDEX($T$5:$AB$6,MATCH(I$15,$S$5:$S$6,0),MATCH(CONCATENATE($P17,$Q17),$T$4:$AB$4,0)))+$T$8))</f>
        <v>0.26649305555555558</v>
      </c>
      <c r="J16" s="35">
        <f t="shared" si="0"/>
        <v>0.3498263888888889</v>
      </c>
      <c r="K16" s="35">
        <f t="shared" si="0"/>
        <v>0.42274305555555558</v>
      </c>
      <c r="L16" s="35">
        <f t="shared" si="0"/>
        <v>0.50607638888888895</v>
      </c>
      <c r="M16" s="36">
        <f t="shared" si="0"/>
        <v>0.58940972222222221</v>
      </c>
      <c r="O16" s="5">
        <v>0</v>
      </c>
      <c r="P16" s="37"/>
      <c r="Q16" s="37"/>
      <c r="R16" s="38"/>
    </row>
    <row r="17" spans="1:23" ht="13.5" customHeight="1" x14ac:dyDescent="0.25">
      <c r="A17" s="39">
        <f t="shared" ref="A17:E17" si="1">A16+TIME(0,0,(3600*($O17-$O16)/(INDEX($T$5:$AB$6,MATCH(A$15,$S$5:$S$6,0),MATCH(CONCATENATE($P17,$Q17),$T$4:$AB$4,0)))+$T$8))</f>
        <v>0.75488425925925928</v>
      </c>
      <c r="B17" s="40">
        <f t="shared" si="1"/>
        <v>0.29655092592592597</v>
      </c>
      <c r="C17" s="40">
        <f t="shared" si="1"/>
        <v>0.37988425925925928</v>
      </c>
      <c r="D17" s="40">
        <f t="shared" si="1"/>
        <v>0.45280092592592597</v>
      </c>
      <c r="E17" s="41">
        <f t="shared" si="1"/>
        <v>0.53613425925925928</v>
      </c>
      <c r="F17" s="42">
        <v>5.4</v>
      </c>
      <c r="G17" s="42">
        <v>1</v>
      </c>
      <c r="H17" s="43" t="s">
        <v>48</v>
      </c>
      <c r="I17" s="41">
        <f t="shared" ref="I17:M17" si="2">I18+TIME(0,0,(3600*($O18-$O17)/(INDEX($T$5:$AB$6,MATCH(I$15,$S$5:$S$6,0),MATCH(CONCATENATE($P18,$Q18),$T$4:$AB$4,0)))+$T$8))</f>
        <v>0.2616087962962963</v>
      </c>
      <c r="J17" s="41">
        <f t="shared" si="2"/>
        <v>0.34494212962962961</v>
      </c>
      <c r="K17" s="41">
        <f t="shared" si="2"/>
        <v>0.4178587962962963</v>
      </c>
      <c r="L17" s="41">
        <f t="shared" si="2"/>
        <v>0.50119212962962967</v>
      </c>
      <c r="M17" s="44">
        <f t="shared" si="2"/>
        <v>0.58452546296296293</v>
      </c>
      <c r="O17" s="5">
        <f t="shared" ref="O17:O25" si="3">O16+F17</f>
        <v>5.4</v>
      </c>
      <c r="P17" s="8">
        <v>1</v>
      </c>
      <c r="Q17" s="45" t="s">
        <v>49</v>
      </c>
      <c r="R17" s="46">
        <f t="shared" ref="R17:S17" si="4">TIME(0,0,(3600*($O17-$O16)/(INDEX($T$5:$AB$6,MATCH(R$15,$S$5:$S$6,0),MATCH((CONCATENATE($P17,$Q17)),$T$4:$AB$4,0)))))</f>
        <v>4.4907407407407405E-3</v>
      </c>
      <c r="S17" s="46">
        <f t="shared" si="4"/>
        <v>5.6249999999999989E-3</v>
      </c>
      <c r="T17" s="1"/>
      <c r="U17" s="47"/>
      <c r="V17" s="1"/>
      <c r="W17" s="1"/>
    </row>
    <row r="18" spans="1:23" ht="13.5" customHeight="1" x14ac:dyDescent="0.25">
      <c r="A18" s="39">
        <f t="shared" ref="A18:E18" si="5">A17+TIME(0,0,(3600*($O18-$O17)/(INDEX($T$5:$AB$6,MATCH(A$15,$S$5:$S$6,0),MATCH(CONCATENATE($P18,$Q18),$T$4:$AB$4,0)))+$T$8))</f>
        <v>0.75702546296296302</v>
      </c>
      <c r="B18" s="40">
        <f t="shared" si="5"/>
        <v>0.29869212962962965</v>
      </c>
      <c r="C18" s="40">
        <f t="shared" si="5"/>
        <v>0.38202546296296297</v>
      </c>
      <c r="D18" s="40">
        <f t="shared" si="5"/>
        <v>0.45494212962962965</v>
      </c>
      <c r="E18" s="41">
        <f t="shared" si="5"/>
        <v>0.53827546296296302</v>
      </c>
      <c r="F18" s="42">
        <v>2.1</v>
      </c>
      <c r="G18" s="42">
        <v>2</v>
      </c>
      <c r="H18" s="43" t="s">
        <v>50</v>
      </c>
      <c r="I18" s="41">
        <f t="shared" ref="I18:M18" si="6">I19+TIME(0,0,(3600*($O19-$O18)/(INDEX($T$5:$AB$6,MATCH(I$15,$S$5:$S$6,0),MATCH(CONCATENATE($P19,$Q19),$T$4:$AB$4,0)))+$T$8))</f>
        <v>0.25946759259259261</v>
      </c>
      <c r="J18" s="41">
        <f t="shared" si="6"/>
        <v>0.34280092592592593</v>
      </c>
      <c r="K18" s="41">
        <f t="shared" si="6"/>
        <v>0.41571759259259261</v>
      </c>
      <c r="L18" s="41">
        <f t="shared" si="6"/>
        <v>0.49905092592592593</v>
      </c>
      <c r="M18" s="44">
        <f t="shared" si="6"/>
        <v>0.58238425925925918</v>
      </c>
      <c r="O18" s="5">
        <f t="shared" si="3"/>
        <v>7.5</v>
      </c>
      <c r="P18" s="45" t="s">
        <v>51</v>
      </c>
      <c r="Q18" s="45" t="s">
        <v>52</v>
      </c>
      <c r="R18" s="46">
        <f t="shared" ref="R18:S18" si="7">TIME(0,0,(3600*($O18-$O17)/(INDEX($T$5:$AB$6,MATCH(R$15,$S$5:$S$6,0),MATCH((CONCATENATE($P18,$Q18)),$T$4:$AB$4,0)))))</f>
        <v>1.7476851851851852E-3</v>
      </c>
      <c r="S18" s="46">
        <f t="shared" si="7"/>
        <v>2.1874999999999998E-3</v>
      </c>
      <c r="T18" s="1"/>
      <c r="U18" s="47"/>
      <c r="V18" s="1"/>
      <c r="W18" s="1"/>
    </row>
    <row r="19" spans="1:23" ht="13.5" customHeight="1" x14ac:dyDescent="0.25">
      <c r="A19" s="39">
        <f t="shared" ref="A19:E19" si="8">A18+TIME(0,0,(3600*($O19-$O18)/(INDEX($T$5:$AB$6,MATCH(A$15,$S$5:$S$6,0),MATCH(CONCATENATE($P19,$Q19),$T$4:$AB$4,0)))+$T$8))</f>
        <v>0.75841435185185191</v>
      </c>
      <c r="B19" s="40">
        <f t="shared" si="8"/>
        <v>0.30008101851851854</v>
      </c>
      <c r="C19" s="40">
        <f t="shared" si="8"/>
        <v>0.38341435185185185</v>
      </c>
      <c r="D19" s="40">
        <f t="shared" si="8"/>
        <v>0.45633101851851854</v>
      </c>
      <c r="E19" s="41">
        <f t="shared" si="8"/>
        <v>0.53966435185185191</v>
      </c>
      <c r="F19" s="42">
        <v>1.2</v>
      </c>
      <c r="G19" s="42">
        <v>3</v>
      </c>
      <c r="H19" s="43" t="s">
        <v>53</v>
      </c>
      <c r="I19" s="41">
        <f t="shared" ref="I19:M19" si="9">I20+TIME(0,0,(3600*($O20-$O19)/(INDEX($T$5:$AB$6,MATCH(I$15,$S$5:$S$6,0),MATCH(CONCATENATE($P20,$Q20),$T$4:$AB$4,0)))+$T$8))</f>
        <v>0.25807870370370373</v>
      </c>
      <c r="J19" s="41">
        <f t="shared" si="9"/>
        <v>0.34141203703703704</v>
      </c>
      <c r="K19" s="41">
        <f t="shared" si="9"/>
        <v>0.41432870370370373</v>
      </c>
      <c r="L19" s="41">
        <f t="shared" si="9"/>
        <v>0.49766203703703704</v>
      </c>
      <c r="M19" s="44">
        <f t="shared" si="9"/>
        <v>0.5809953703703703</v>
      </c>
      <c r="O19" s="5">
        <f t="shared" si="3"/>
        <v>8.6999999999999993</v>
      </c>
      <c r="P19" s="45" t="s">
        <v>51</v>
      </c>
      <c r="Q19" s="45" t="s">
        <v>52</v>
      </c>
      <c r="R19" s="46">
        <f t="shared" ref="R19:S19" si="10">TIME(0,0,(3600*($O19-$O18)/(INDEX($T$5:$AB$6,MATCH(R$15,$S$5:$S$6,0),MATCH((CONCATENATE($P19,$Q19)),$T$4:$AB$4,0)))))</f>
        <v>9.9537037037037042E-4</v>
      </c>
      <c r="S19" s="46">
        <f t="shared" si="10"/>
        <v>1.25E-3</v>
      </c>
      <c r="T19" s="1"/>
      <c r="U19" s="47"/>
      <c r="V19" s="1"/>
      <c r="W19" s="1"/>
    </row>
    <row r="20" spans="1:23" ht="13.5" customHeight="1" x14ac:dyDescent="0.25">
      <c r="A20" s="39">
        <f t="shared" ref="A20:E20" si="11">A19+TIME(0,0,(3600*($O20-$O19)/(INDEX($T$5:$AB$6,MATCH(A$15,$S$5:$S$6,0),MATCH(CONCATENATE($P20,$Q20),$T$4:$AB$4,0)))+$T$8))</f>
        <v>0.75980324074074079</v>
      </c>
      <c r="B20" s="40">
        <f t="shared" si="11"/>
        <v>0.30146990740740742</v>
      </c>
      <c r="C20" s="40">
        <f t="shared" si="11"/>
        <v>0.38480324074074074</v>
      </c>
      <c r="D20" s="40">
        <f t="shared" si="11"/>
        <v>0.45771990740740742</v>
      </c>
      <c r="E20" s="41">
        <f t="shared" si="11"/>
        <v>0.54105324074074079</v>
      </c>
      <c r="F20" s="42">
        <v>1.2</v>
      </c>
      <c r="G20" s="42">
        <v>4</v>
      </c>
      <c r="H20" s="43" t="s">
        <v>54</v>
      </c>
      <c r="I20" s="41">
        <f t="shared" ref="I20:M20" si="12">I21+TIME(0,0,(3600*($O21-$O20)/(INDEX($T$5:$AB$6,MATCH(I$15,$S$5:$S$6,0),MATCH(CONCATENATE($P21,$Q21),$T$4:$AB$4,0)))+$T$8))</f>
        <v>0.25668981481481484</v>
      </c>
      <c r="J20" s="41">
        <f t="shared" si="12"/>
        <v>0.34002314814814816</v>
      </c>
      <c r="K20" s="41">
        <f t="shared" si="12"/>
        <v>0.41293981481481484</v>
      </c>
      <c r="L20" s="41">
        <f t="shared" si="12"/>
        <v>0.49627314814814816</v>
      </c>
      <c r="M20" s="44">
        <f t="shared" si="12"/>
        <v>0.57960648148148142</v>
      </c>
      <c r="O20" s="5">
        <f t="shared" si="3"/>
        <v>9.8999999999999986</v>
      </c>
      <c r="P20" s="45" t="s">
        <v>51</v>
      </c>
      <c r="Q20" s="45" t="s">
        <v>52</v>
      </c>
      <c r="R20" s="46">
        <f t="shared" ref="R20:S20" si="13">TIME(0,0,(3600*($O20-$O19)/(INDEX($T$5:$AB$6,MATCH(R$15,$S$5:$S$6,0),MATCH((CONCATENATE($P20,$Q20)),$T$4:$AB$4,0)))))</f>
        <v>9.9537037037037042E-4</v>
      </c>
      <c r="S20" s="46">
        <f t="shared" si="13"/>
        <v>1.25E-3</v>
      </c>
      <c r="T20" s="1"/>
      <c r="U20" s="47"/>
      <c r="V20" s="1"/>
      <c r="W20" s="1"/>
    </row>
    <row r="21" spans="1:23" ht="13.5" customHeight="1" x14ac:dyDescent="0.25">
      <c r="A21" s="39">
        <f t="shared" ref="A21:E21" si="14">A20+TIME(0,0,(3600*($O21-$O20)/(INDEX($T$5:$AB$6,MATCH(A$15,$S$5:$S$6,0),MATCH(CONCATENATE($P21,$Q21),$T$4:$AB$4,0)))+$T$8))</f>
        <v>0.76119212962962968</v>
      </c>
      <c r="B21" s="40">
        <f t="shared" si="14"/>
        <v>0.30285879629629631</v>
      </c>
      <c r="C21" s="40">
        <f t="shared" si="14"/>
        <v>0.38619212962962962</v>
      </c>
      <c r="D21" s="40">
        <f t="shared" si="14"/>
        <v>0.45910879629629631</v>
      </c>
      <c r="E21" s="41">
        <f t="shared" si="14"/>
        <v>0.54244212962962968</v>
      </c>
      <c r="F21" s="42">
        <v>1.2</v>
      </c>
      <c r="G21" s="42">
        <v>5</v>
      </c>
      <c r="H21" s="43" t="s">
        <v>55</v>
      </c>
      <c r="I21" s="41">
        <f t="shared" ref="I21:M21" si="15">I22+TIME(0,0,(3600*($O22-$O21)/(INDEX($T$5:$AB$6,MATCH(I$15,$S$5:$S$6,0),MATCH(CONCATENATE($P22,$Q22),$T$4:$AB$4,0)))+$T$8))</f>
        <v>0.25530092592592596</v>
      </c>
      <c r="J21" s="41">
        <f t="shared" si="15"/>
        <v>0.33863425925925927</v>
      </c>
      <c r="K21" s="41">
        <f t="shared" si="15"/>
        <v>0.41155092592592596</v>
      </c>
      <c r="L21" s="41">
        <f t="shared" si="15"/>
        <v>0.49488425925925927</v>
      </c>
      <c r="M21" s="44">
        <f t="shared" si="15"/>
        <v>0.57821759259259253</v>
      </c>
      <c r="O21" s="5">
        <f t="shared" si="3"/>
        <v>11.099999999999998</v>
      </c>
      <c r="P21" s="45" t="s">
        <v>51</v>
      </c>
      <c r="Q21" s="45" t="s">
        <v>52</v>
      </c>
      <c r="R21" s="46">
        <f t="shared" ref="R21:S21" si="16">TIME(0,0,(3600*($O21-$O20)/(INDEX($T$5:$AB$6,MATCH(R$15,$S$5:$S$6,0),MATCH((CONCATENATE($P21,$Q21)),$T$4:$AB$4,0)))))</f>
        <v>9.9537037037037042E-4</v>
      </c>
      <c r="S21" s="46">
        <f t="shared" si="16"/>
        <v>1.25E-3</v>
      </c>
      <c r="T21" s="1"/>
      <c r="U21" s="47"/>
      <c r="V21" s="1"/>
      <c r="W21" s="1"/>
    </row>
    <row r="22" spans="1:23" ht="13.5" customHeight="1" x14ac:dyDescent="0.25">
      <c r="A22" s="39">
        <f t="shared" ref="A22:E22" si="17">A21+TIME(0,0,(3600*($O22-$O21)/(INDEX($T$5:$AB$6,MATCH(A$15,$S$5:$S$6,0),MATCH(CONCATENATE($P22,$Q22),$T$4:$AB$4,0)))+$T$8))</f>
        <v>0.76283564814814819</v>
      </c>
      <c r="B22" s="40">
        <f t="shared" si="17"/>
        <v>0.30450231481481482</v>
      </c>
      <c r="C22" s="40">
        <f t="shared" si="17"/>
        <v>0.38783564814814814</v>
      </c>
      <c r="D22" s="40">
        <f t="shared" si="17"/>
        <v>0.46075231481481482</v>
      </c>
      <c r="E22" s="41">
        <f t="shared" si="17"/>
        <v>0.54408564814814819</v>
      </c>
      <c r="F22" s="42">
        <v>1.5</v>
      </c>
      <c r="G22" s="42">
        <v>6</v>
      </c>
      <c r="H22" s="43" t="s">
        <v>56</v>
      </c>
      <c r="I22" s="41">
        <f t="shared" ref="I22:M22" si="18">I23+TIME(0,0,(3600*($O23-$O22)/(INDEX($T$5:$AB$6,MATCH(I$15,$S$5:$S$6,0),MATCH(CONCATENATE($P23,$Q23),$T$4:$AB$4,0)))+$T$8))</f>
        <v>0.25365740740740744</v>
      </c>
      <c r="J22" s="41">
        <f t="shared" si="18"/>
        <v>0.33699074074074076</v>
      </c>
      <c r="K22" s="41">
        <f t="shared" si="18"/>
        <v>0.40990740740740744</v>
      </c>
      <c r="L22" s="41">
        <f t="shared" si="18"/>
        <v>0.49324074074074076</v>
      </c>
      <c r="M22" s="44">
        <f t="shared" si="18"/>
        <v>0.57657407407407402</v>
      </c>
      <c r="O22" s="5">
        <f t="shared" si="3"/>
        <v>12.599999999999998</v>
      </c>
      <c r="P22" s="45" t="s">
        <v>51</v>
      </c>
      <c r="Q22" s="45" t="s">
        <v>52</v>
      </c>
      <c r="R22" s="46">
        <f t="shared" ref="R22:S22" si="19">TIME(0,0,(3600*($O22-$O21)/(INDEX($T$5:$AB$6,MATCH(R$15,$S$5:$S$6,0),MATCH((CONCATENATE($P22,$Q22)),$T$4:$AB$4,0)))))</f>
        <v>1.25E-3</v>
      </c>
      <c r="S22" s="46">
        <f t="shared" si="19"/>
        <v>1.5624999999999999E-3</v>
      </c>
      <c r="T22" s="1"/>
      <c r="U22" s="47"/>
      <c r="V22" s="1"/>
      <c r="W22" s="1"/>
    </row>
    <row r="23" spans="1:23" ht="13.5" customHeight="1" x14ac:dyDescent="0.25">
      <c r="A23" s="39">
        <f t="shared" ref="A23:E23" si="20">A22+TIME(0,0,(3600*($O23-$O22)/(INDEX($T$5:$AB$6,MATCH(A$15,$S$5:$S$6,0),MATCH(CONCATENATE($P23,$Q23),$T$4:$AB$4,0)))+$T$8))</f>
        <v>0.76396990740740744</v>
      </c>
      <c r="B23" s="40">
        <f t="shared" si="20"/>
        <v>0.30563657407407407</v>
      </c>
      <c r="C23" s="40">
        <f t="shared" si="20"/>
        <v>0.38896990740740739</v>
      </c>
      <c r="D23" s="40">
        <f t="shared" si="20"/>
        <v>0.46188657407407407</v>
      </c>
      <c r="E23" s="41">
        <f t="shared" si="20"/>
        <v>0.54521990740740744</v>
      </c>
      <c r="F23" s="42">
        <v>0.9</v>
      </c>
      <c r="G23" s="42">
        <v>7</v>
      </c>
      <c r="H23" s="43" t="s">
        <v>57</v>
      </c>
      <c r="I23" s="41">
        <f t="shared" ref="I23:M23" si="21">I24+TIME(0,0,(3600*($O24-$O23)/(INDEX($T$5:$AB$6,MATCH(I$15,$S$5:$S$6,0),MATCH(CONCATENATE($P24,$Q24),$T$4:$AB$4,0)))+$T$8))</f>
        <v>0.25252314814814819</v>
      </c>
      <c r="J23" s="41">
        <f t="shared" si="21"/>
        <v>0.33585648148148151</v>
      </c>
      <c r="K23" s="41">
        <f t="shared" si="21"/>
        <v>0.40877314814814819</v>
      </c>
      <c r="L23" s="41">
        <f t="shared" si="21"/>
        <v>0.49210648148148151</v>
      </c>
      <c r="M23" s="44">
        <f t="shared" si="21"/>
        <v>0.57543981481481477</v>
      </c>
      <c r="O23" s="5">
        <f t="shared" si="3"/>
        <v>13.499999999999998</v>
      </c>
      <c r="P23" s="45" t="s">
        <v>51</v>
      </c>
      <c r="Q23" s="45" t="s">
        <v>52</v>
      </c>
      <c r="R23" s="46">
        <f t="shared" ref="R23:S23" si="22">TIME(0,0,(3600*($O23-$O22)/(INDEX($T$5:$AB$6,MATCH(R$15,$S$5:$S$6,0),MATCH((CONCATENATE($P23,$Q23)),$T$4:$AB$4,0)))))</f>
        <v>7.407407407407407E-4</v>
      </c>
      <c r="S23" s="46">
        <f t="shared" si="22"/>
        <v>9.3750000000000007E-4</v>
      </c>
      <c r="T23" s="1"/>
      <c r="U23" s="47"/>
      <c r="V23" s="1"/>
      <c r="W23" s="1"/>
    </row>
    <row r="24" spans="1:23" ht="13.5" customHeight="1" x14ac:dyDescent="0.25">
      <c r="A24" s="39">
        <f t="shared" ref="A24:E24" si="23">A23+TIME(0,0,(3600*($O24-$O23)/(INDEX($T$5:$AB$6,MATCH(A$15,$S$5:$S$6,0),MATCH(CONCATENATE($P24,$Q24),$T$4:$AB$4,0)))+$T$8))</f>
        <v>0.7650231481481482</v>
      </c>
      <c r="B24" s="40">
        <f t="shared" si="23"/>
        <v>0.30668981481481483</v>
      </c>
      <c r="C24" s="40">
        <f t="shared" si="23"/>
        <v>0.39002314814814815</v>
      </c>
      <c r="D24" s="40">
        <f t="shared" si="23"/>
        <v>0.46293981481481483</v>
      </c>
      <c r="E24" s="41">
        <f t="shared" si="23"/>
        <v>0.5462731481481482</v>
      </c>
      <c r="F24" s="42">
        <v>0.8</v>
      </c>
      <c r="G24" s="42">
        <v>8</v>
      </c>
      <c r="H24" s="43" t="s">
        <v>58</v>
      </c>
      <c r="I24" s="41">
        <f t="shared" ref="I24:M24" si="24">I25+TIME(0,0,(3600*($O25-$O24)/(INDEX($T$5:$AB$6,MATCH(I$15,$S$5:$S$6,0),MATCH(CONCATENATE($P25,$Q25),$T$4:$AB$4,0)))+$T$8))</f>
        <v>0.25146990740740743</v>
      </c>
      <c r="J24" s="41">
        <f t="shared" si="24"/>
        <v>0.33480324074074075</v>
      </c>
      <c r="K24" s="41">
        <f t="shared" si="24"/>
        <v>0.40771990740740743</v>
      </c>
      <c r="L24" s="41">
        <f t="shared" si="24"/>
        <v>0.49105324074074075</v>
      </c>
      <c r="M24" s="44">
        <f t="shared" si="24"/>
        <v>0.57438657407407401</v>
      </c>
      <c r="O24" s="5">
        <f t="shared" si="3"/>
        <v>14.299999999999999</v>
      </c>
      <c r="P24" s="45" t="s">
        <v>51</v>
      </c>
      <c r="Q24" s="45" t="s">
        <v>52</v>
      </c>
      <c r="R24" s="46">
        <f t="shared" ref="R24:S24" si="25">TIME(0,0,(3600*($O24-$O23)/(INDEX($T$5:$AB$6,MATCH(R$15,$S$5:$S$6,0),MATCH((CONCATENATE($P24,$Q24)),$T$4:$AB$4,0)))))</f>
        <v>6.5972222222222213E-4</v>
      </c>
      <c r="S24" s="46">
        <f t="shared" si="25"/>
        <v>8.3333333333333339E-4</v>
      </c>
      <c r="T24" s="1"/>
      <c r="U24" s="47"/>
      <c r="V24" s="1"/>
      <c r="W24" s="1"/>
    </row>
    <row r="25" spans="1:23" ht="13.5" customHeight="1" x14ac:dyDescent="0.25">
      <c r="A25" s="39">
        <f t="shared" ref="A25:E25" si="26">A24+TIME(0,0,(3600*($O25-$O24)/(INDEX($T$5:$AB$6,MATCH(A$15,$S$5:$S$6,0),MATCH(CONCATENATE($P25,$Q25),$T$4:$AB$4,0)))+$T$8))</f>
        <v>0.76649305555555558</v>
      </c>
      <c r="B25" s="40">
        <f t="shared" si="26"/>
        <v>0.30815972222222227</v>
      </c>
      <c r="C25" s="40">
        <f t="shared" si="26"/>
        <v>0.39149305555555558</v>
      </c>
      <c r="D25" s="40">
        <f t="shared" si="26"/>
        <v>0.46440972222222227</v>
      </c>
      <c r="E25" s="41">
        <f t="shared" si="26"/>
        <v>0.54774305555555558</v>
      </c>
      <c r="F25" s="42">
        <v>1.3</v>
      </c>
      <c r="G25" s="42">
        <v>9</v>
      </c>
      <c r="H25" s="43" t="s">
        <v>59</v>
      </c>
      <c r="I25" s="48">
        <v>0.25</v>
      </c>
      <c r="J25" s="48">
        <v>0.33333333333333331</v>
      </c>
      <c r="K25" s="48">
        <v>0.40625</v>
      </c>
      <c r="L25" s="48">
        <v>0.48958333333333331</v>
      </c>
      <c r="M25" s="49">
        <v>0.57291666666666663</v>
      </c>
      <c r="O25" s="5">
        <f t="shared" si="3"/>
        <v>15.6</v>
      </c>
      <c r="P25" s="45" t="s">
        <v>51</v>
      </c>
      <c r="Q25" s="45" t="s">
        <v>52</v>
      </c>
      <c r="R25" s="46">
        <f t="shared" ref="R25:S25" si="27">TIME(0,0,(3600*($O25-$O24)/(INDEX($T$5:$AB$6,MATCH(R$15,$S$5:$S$6,0),MATCH((CONCATENATE($P25,$Q25)),$T$4:$AB$4,0)))))</f>
        <v>1.0763888888888889E-3</v>
      </c>
      <c r="S25" s="46">
        <f t="shared" si="27"/>
        <v>1.3541666666666667E-3</v>
      </c>
      <c r="T25" s="1"/>
      <c r="U25" s="47"/>
      <c r="V25" s="1"/>
      <c r="W25" s="1"/>
    </row>
    <row r="26" spans="1:23" ht="13.5" customHeight="1" x14ac:dyDescent="0.25">
      <c r="A26" s="50"/>
      <c r="B26" s="51"/>
      <c r="C26" s="51"/>
      <c r="D26" s="51"/>
      <c r="E26" s="51"/>
      <c r="F26" s="52"/>
      <c r="G26" s="52"/>
      <c r="H26" s="53"/>
      <c r="I26" s="51"/>
      <c r="J26" s="51"/>
      <c r="K26" s="51"/>
      <c r="L26" s="51"/>
      <c r="M26" s="54"/>
      <c r="R26" s="46"/>
      <c r="S26" s="46"/>
      <c r="T26" s="1"/>
      <c r="U26" s="47"/>
      <c r="V26" s="1"/>
      <c r="W26" s="1"/>
    </row>
    <row r="27" spans="1:23" ht="13.5" customHeight="1" x14ac:dyDescent="0.2">
      <c r="A27" s="55" t="s">
        <v>60</v>
      </c>
      <c r="B27" s="56" t="s">
        <v>61</v>
      </c>
      <c r="C27" s="56" t="s">
        <v>60</v>
      </c>
      <c r="D27" s="56" t="s">
        <v>60</v>
      </c>
      <c r="E27" s="56" t="s">
        <v>61</v>
      </c>
      <c r="F27" s="56"/>
      <c r="G27" s="56"/>
      <c r="H27" s="57"/>
      <c r="I27" s="58" t="s">
        <v>60</v>
      </c>
      <c r="J27" s="58" t="s">
        <v>61</v>
      </c>
      <c r="K27" s="58" t="s">
        <v>60</v>
      </c>
      <c r="L27" s="58" t="s">
        <v>60</v>
      </c>
      <c r="M27" s="59" t="s">
        <v>61</v>
      </c>
    </row>
    <row r="28" spans="1:23" ht="13.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23" ht="13.5" customHeight="1" x14ac:dyDescent="0.25">
      <c r="A29" s="67" t="s">
        <v>30</v>
      </c>
      <c r="B29" s="68"/>
      <c r="C29" s="68"/>
      <c r="D29" s="68"/>
      <c r="E29" s="68"/>
      <c r="F29" s="15" t="s">
        <v>31</v>
      </c>
      <c r="G29" s="16" t="s">
        <v>32</v>
      </c>
      <c r="H29" s="16" t="s">
        <v>33</v>
      </c>
      <c r="I29" s="64" t="s">
        <v>34</v>
      </c>
      <c r="J29" s="65"/>
      <c r="K29" s="65"/>
      <c r="L29" s="65"/>
      <c r="M29" s="66"/>
    </row>
    <row r="30" spans="1:23" ht="13.5" customHeight="1" x14ac:dyDescent="0.25">
      <c r="A30" s="64" t="s">
        <v>35</v>
      </c>
      <c r="B30" s="65"/>
      <c r="C30" s="65"/>
      <c r="D30" s="65"/>
      <c r="E30" s="66"/>
      <c r="F30" s="18"/>
      <c r="G30" s="19" t="s">
        <v>36</v>
      </c>
      <c r="H30" s="20" t="s">
        <v>37</v>
      </c>
      <c r="I30" s="64" t="s">
        <v>35</v>
      </c>
      <c r="J30" s="65"/>
      <c r="K30" s="65"/>
      <c r="L30" s="65"/>
      <c r="M30" s="66"/>
    </row>
    <row r="31" spans="1:23" ht="13.5" customHeight="1" x14ac:dyDescent="0.25">
      <c r="A31" s="60" t="s">
        <v>62</v>
      </c>
      <c r="B31" s="61" t="s">
        <v>63</v>
      </c>
      <c r="C31" s="22"/>
      <c r="D31" s="22"/>
      <c r="E31" s="22"/>
      <c r="F31" s="23"/>
      <c r="G31" s="23"/>
      <c r="H31" s="22"/>
      <c r="I31" s="61" t="s">
        <v>62</v>
      </c>
      <c r="J31" s="61" t="s">
        <v>63</v>
      </c>
      <c r="K31" s="22"/>
      <c r="L31" s="22"/>
      <c r="M31" s="24"/>
    </row>
    <row r="32" spans="1:23" ht="13.5" customHeight="1" x14ac:dyDescent="0.25">
      <c r="A32" s="26" t="s">
        <v>23</v>
      </c>
      <c r="B32" s="27" t="s">
        <v>23</v>
      </c>
      <c r="C32" s="27"/>
      <c r="D32" s="27"/>
      <c r="E32" s="27"/>
      <c r="F32" s="29"/>
      <c r="G32" s="28"/>
      <c r="H32" s="29"/>
      <c r="I32" s="27" t="s">
        <v>23</v>
      </c>
      <c r="J32" s="27" t="s">
        <v>23</v>
      </c>
      <c r="K32" s="27"/>
      <c r="L32" s="27"/>
      <c r="M32" s="30"/>
    </row>
    <row r="33" spans="1:28" ht="13.5" customHeight="1" x14ac:dyDescent="0.2">
      <c r="A33" s="31">
        <v>0.61458333333333337</v>
      </c>
      <c r="B33" s="32">
        <v>0.6875</v>
      </c>
      <c r="C33" s="32"/>
      <c r="D33" s="32"/>
      <c r="E33" s="32"/>
      <c r="F33" s="33">
        <v>0</v>
      </c>
      <c r="G33" s="33">
        <v>0</v>
      </c>
      <c r="H33" s="34" t="s">
        <v>47</v>
      </c>
      <c r="I33" s="35">
        <f t="shared" ref="I33:J33" si="28">I34+TIME(0,0,(3600*($O17-$O16)/(INDEX($T$5:$AB$6,MATCH(I$32,$S$5:$S$6,0),MATCH(CONCATENATE($P17,$Q17),$T$4:$AB$4,0)))+$T$8))</f>
        <v>0.67274305555555558</v>
      </c>
      <c r="J33" s="35">
        <f t="shared" si="28"/>
        <v>0.73524305555555558</v>
      </c>
      <c r="K33" s="35"/>
      <c r="L33" s="35"/>
      <c r="M33" s="36"/>
    </row>
    <row r="34" spans="1:28" ht="13.5" customHeight="1" x14ac:dyDescent="0.2">
      <c r="A34" s="39">
        <f t="shared" ref="A34:B34" si="29">A33+TIME(0,0,(3600*($O17-$O16)/(INDEX($T$5:$AB$6,MATCH(A$32,$S$5:$S$6,0),MATCH(CONCATENATE($P17,$Q17),$T$4:$AB$4,0)))+$T$8))</f>
        <v>0.61946759259259265</v>
      </c>
      <c r="B34" s="41">
        <f t="shared" si="29"/>
        <v>0.69238425925925928</v>
      </c>
      <c r="C34" s="41"/>
      <c r="D34" s="41"/>
      <c r="E34" s="41"/>
      <c r="F34" s="42">
        <v>5.4</v>
      </c>
      <c r="G34" s="42">
        <v>1</v>
      </c>
      <c r="H34" s="43" t="s">
        <v>48</v>
      </c>
      <c r="I34" s="41">
        <f t="shared" ref="I34:J34" si="30">I35+TIME(0,0,(3600*($O18-$O17)/(INDEX($T$5:$AB$6,MATCH(I$32,$S$5:$S$6,0),MATCH(CONCATENATE($P18,$Q18),$T$4:$AB$4,0)))+$T$8))</f>
        <v>0.6678587962962963</v>
      </c>
      <c r="J34" s="41">
        <f t="shared" si="30"/>
        <v>0.7303587962962963</v>
      </c>
      <c r="K34" s="41"/>
      <c r="L34" s="41"/>
      <c r="M34" s="44"/>
    </row>
    <row r="35" spans="1:28" ht="13.5" customHeight="1" x14ac:dyDescent="0.2">
      <c r="A35" s="39">
        <f t="shared" ref="A35:B35" si="31">A34+TIME(0,0,(3600*($O18-$O17)/(INDEX($T$5:$AB$6,MATCH(A$32,$S$5:$S$6,0),MATCH(CONCATENATE($P18,$Q18),$T$4:$AB$4,0)))+$T$8))</f>
        <v>0.6216087962962964</v>
      </c>
      <c r="B35" s="41">
        <f t="shared" si="31"/>
        <v>0.69452546296296302</v>
      </c>
      <c r="C35" s="41"/>
      <c r="D35" s="41"/>
      <c r="E35" s="41"/>
      <c r="F35" s="42">
        <v>2.1</v>
      </c>
      <c r="G35" s="42">
        <v>2</v>
      </c>
      <c r="H35" s="43" t="s">
        <v>50</v>
      </c>
      <c r="I35" s="41">
        <f t="shared" ref="I35:J35" si="32">I36+TIME(0,0,(3600*($O19-$O18)/(INDEX($T$5:$AB$6,MATCH(I$32,$S$5:$S$6,0),MATCH(CONCATENATE($P19,$Q19),$T$4:$AB$4,0)))+$T$8))</f>
        <v>0.66571759259259256</v>
      </c>
      <c r="J35" s="41">
        <f t="shared" si="32"/>
        <v>0.72821759259259256</v>
      </c>
      <c r="K35" s="41"/>
      <c r="L35" s="41"/>
      <c r="M35" s="44"/>
    </row>
    <row r="36" spans="1:28" ht="13.5" customHeight="1" x14ac:dyDescent="0.2">
      <c r="A36" s="39">
        <f t="shared" ref="A36:B36" si="33">A35+TIME(0,0,(3600*($O19-$O18)/(INDEX($T$5:$AB$6,MATCH(A$32,$S$5:$S$6,0),MATCH(CONCATENATE($P19,$Q19),$T$4:$AB$4,0)))+$T$8))</f>
        <v>0.62299768518518528</v>
      </c>
      <c r="B36" s="41">
        <f t="shared" si="33"/>
        <v>0.69591435185185191</v>
      </c>
      <c r="C36" s="41"/>
      <c r="D36" s="41"/>
      <c r="E36" s="41"/>
      <c r="F36" s="42">
        <v>1.2</v>
      </c>
      <c r="G36" s="42">
        <v>3</v>
      </c>
      <c r="H36" s="43" t="s">
        <v>53</v>
      </c>
      <c r="I36" s="41">
        <f t="shared" ref="I36:J36" si="34">I37+TIME(0,0,(3600*($O20-$O19)/(INDEX($T$5:$AB$6,MATCH(I$32,$S$5:$S$6,0),MATCH(CONCATENATE($P20,$Q20),$T$4:$AB$4,0)))+$T$8))</f>
        <v>0.66432870370370367</v>
      </c>
      <c r="J36" s="41">
        <f t="shared" si="34"/>
        <v>0.72682870370370367</v>
      </c>
      <c r="K36" s="41"/>
      <c r="L36" s="41"/>
      <c r="M36" s="44"/>
    </row>
    <row r="37" spans="1:28" ht="13.5" customHeight="1" x14ac:dyDescent="0.2">
      <c r="A37" s="39">
        <f t="shared" ref="A37:B37" si="35">A36+TIME(0,0,(3600*($O20-$O19)/(INDEX($T$5:$AB$6,MATCH(A$32,$S$5:$S$6,0),MATCH(CONCATENATE($P20,$Q20),$T$4:$AB$4,0)))+$T$8))</f>
        <v>0.62438657407407416</v>
      </c>
      <c r="B37" s="41">
        <f t="shared" si="35"/>
        <v>0.69730324074074079</v>
      </c>
      <c r="C37" s="41"/>
      <c r="D37" s="41"/>
      <c r="E37" s="41"/>
      <c r="F37" s="42">
        <v>1.2</v>
      </c>
      <c r="G37" s="42">
        <v>4</v>
      </c>
      <c r="H37" s="43" t="s">
        <v>54</v>
      </c>
      <c r="I37" s="41">
        <f t="shared" ref="I37:J37" si="36">I38+TIME(0,0,(3600*($O21-$O20)/(INDEX($T$5:$AB$6,MATCH(I$32,$S$5:$S$6,0),MATCH(CONCATENATE($P21,$Q21),$T$4:$AB$4,0)))+$T$8))</f>
        <v>0.66293981481481479</v>
      </c>
      <c r="J37" s="41">
        <f t="shared" si="36"/>
        <v>0.72543981481481479</v>
      </c>
      <c r="K37" s="41"/>
      <c r="L37" s="41"/>
      <c r="M37" s="44"/>
    </row>
    <row r="38" spans="1:28" ht="13.5" customHeight="1" x14ac:dyDescent="0.2">
      <c r="A38" s="39">
        <f t="shared" ref="A38:B38" si="37">A37+TIME(0,0,(3600*($O21-$O20)/(INDEX($T$5:$AB$6,MATCH(A$32,$S$5:$S$6,0),MATCH(CONCATENATE($P21,$Q21),$T$4:$AB$4,0)))+$T$8))</f>
        <v>0.62577546296296305</v>
      </c>
      <c r="B38" s="41">
        <f t="shared" si="37"/>
        <v>0.69869212962962968</v>
      </c>
      <c r="C38" s="41"/>
      <c r="D38" s="41"/>
      <c r="E38" s="41"/>
      <c r="F38" s="42">
        <v>1.2</v>
      </c>
      <c r="G38" s="42">
        <v>5</v>
      </c>
      <c r="H38" s="43" t="s">
        <v>55</v>
      </c>
      <c r="I38" s="41">
        <f t="shared" ref="I38:J38" si="38">I39+TIME(0,0,(3600*($O22-$O21)/(INDEX($T$5:$AB$6,MATCH(I$32,$S$5:$S$6,0),MATCH(CONCATENATE($P22,$Q22),$T$4:$AB$4,0)))+$T$8))</f>
        <v>0.6615509259259259</v>
      </c>
      <c r="J38" s="41">
        <f t="shared" si="38"/>
        <v>0.7240509259259259</v>
      </c>
      <c r="K38" s="41"/>
      <c r="L38" s="41"/>
      <c r="M38" s="44"/>
    </row>
    <row r="39" spans="1:28" ht="13.5" customHeight="1" x14ac:dyDescent="0.2">
      <c r="A39" s="39">
        <f t="shared" ref="A39:B39" si="39">A38+TIME(0,0,(3600*($O22-$O21)/(INDEX($T$5:$AB$6,MATCH(A$32,$S$5:$S$6,0),MATCH(CONCATENATE($P22,$Q22),$T$4:$AB$4,0)))+$T$8))</f>
        <v>0.62741898148148156</v>
      </c>
      <c r="B39" s="41">
        <f t="shared" si="39"/>
        <v>0.70033564814814819</v>
      </c>
      <c r="C39" s="41"/>
      <c r="D39" s="41"/>
      <c r="E39" s="41"/>
      <c r="F39" s="42">
        <v>1.5</v>
      </c>
      <c r="G39" s="42">
        <v>6</v>
      </c>
      <c r="H39" s="43" t="s">
        <v>56</v>
      </c>
      <c r="I39" s="41">
        <f t="shared" ref="I39:J39" si="40">I40+TIME(0,0,(3600*($O23-$O22)/(INDEX($T$5:$AB$6,MATCH(I$32,$S$5:$S$6,0),MATCH(CONCATENATE($P23,$Q23),$T$4:$AB$4,0)))+$T$8))</f>
        <v>0.65990740740740739</v>
      </c>
      <c r="J39" s="41">
        <f t="shared" si="40"/>
        <v>0.72240740740740739</v>
      </c>
      <c r="K39" s="41"/>
      <c r="L39" s="41"/>
      <c r="M39" s="44"/>
    </row>
    <row r="40" spans="1:28" ht="13.5" customHeight="1" x14ac:dyDescent="0.2">
      <c r="A40" s="39">
        <f t="shared" ref="A40:B40" si="41">A39+TIME(0,0,(3600*($O23-$O22)/(INDEX($T$5:$AB$6,MATCH(A$32,$S$5:$S$6,0),MATCH(CONCATENATE($P23,$Q23),$T$4:$AB$4,0)))+$T$8))</f>
        <v>0.62855324074074082</v>
      </c>
      <c r="B40" s="41">
        <f t="shared" si="41"/>
        <v>0.70146990740740744</v>
      </c>
      <c r="C40" s="41"/>
      <c r="D40" s="41"/>
      <c r="E40" s="41"/>
      <c r="F40" s="42">
        <v>0.9</v>
      </c>
      <c r="G40" s="42">
        <v>7</v>
      </c>
      <c r="H40" s="43" t="s">
        <v>57</v>
      </c>
      <c r="I40" s="41">
        <f t="shared" ref="I40:J40" si="42">I41+TIME(0,0,(3600*($O24-$O23)/(INDEX($T$5:$AB$6,MATCH(I$32,$S$5:$S$6,0),MATCH(CONCATENATE($P24,$Q24),$T$4:$AB$4,0)))+$T$8))</f>
        <v>0.65877314814814814</v>
      </c>
      <c r="J40" s="41">
        <f t="shared" si="42"/>
        <v>0.72127314814814814</v>
      </c>
      <c r="K40" s="41"/>
      <c r="L40" s="41"/>
      <c r="M40" s="44"/>
    </row>
    <row r="41" spans="1:28" ht="13.5" customHeight="1" x14ac:dyDescent="0.2">
      <c r="A41" s="39">
        <f t="shared" ref="A41:B41" si="43">A40+TIME(0,0,(3600*($O24-$O23)/(INDEX($T$5:$AB$6,MATCH(A$32,$S$5:$S$6,0),MATCH(CONCATENATE($P24,$Q24),$T$4:$AB$4,0)))+$T$8))</f>
        <v>0.62960648148148157</v>
      </c>
      <c r="B41" s="41">
        <f t="shared" si="43"/>
        <v>0.7025231481481482</v>
      </c>
      <c r="C41" s="41"/>
      <c r="D41" s="41"/>
      <c r="E41" s="41"/>
      <c r="F41" s="42">
        <v>0.8</v>
      </c>
      <c r="G41" s="42">
        <v>8</v>
      </c>
      <c r="H41" s="43" t="s">
        <v>58</v>
      </c>
      <c r="I41" s="41">
        <f t="shared" ref="I41:J41" si="44">I42+TIME(0,0,(3600*($O25-$O24)/(INDEX($T$5:$AB$6,MATCH(I$32,$S$5:$S$6,0),MATCH(CONCATENATE($P25,$Q25),$T$4:$AB$4,0)))+$T$8))</f>
        <v>0.65771990740740738</v>
      </c>
      <c r="J41" s="41">
        <f t="shared" si="44"/>
        <v>0.72021990740740738</v>
      </c>
      <c r="K41" s="41"/>
      <c r="L41" s="41"/>
      <c r="M41" s="44"/>
    </row>
    <row r="42" spans="1:28" ht="13.5" customHeight="1" x14ac:dyDescent="0.2">
      <c r="A42" s="39">
        <f t="shared" ref="A42:B42" si="45">A41+TIME(0,0,(3600*($O25-$O24)/(INDEX($T$5:$AB$6,MATCH(A$32,$S$5:$S$6,0),MATCH(CONCATENATE($P25,$Q25),$T$4:$AB$4,0)))+$T$8))</f>
        <v>0.63107638888888895</v>
      </c>
      <c r="B42" s="41">
        <f t="shared" si="45"/>
        <v>0.70399305555555558</v>
      </c>
      <c r="C42" s="41"/>
      <c r="D42" s="41"/>
      <c r="E42" s="41"/>
      <c r="F42" s="42">
        <v>1.3</v>
      </c>
      <c r="G42" s="42">
        <v>9</v>
      </c>
      <c r="H42" s="43" t="s">
        <v>59</v>
      </c>
      <c r="I42" s="48">
        <v>0.65625</v>
      </c>
      <c r="J42" s="48">
        <v>0.71875</v>
      </c>
      <c r="K42" s="48"/>
      <c r="L42" s="48"/>
      <c r="M42" s="49"/>
    </row>
    <row r="43" spans="1:28" ht="13.5" customHeight="1" x14ac:dyDescent="0.2">
      <c r="A43" s="50"/>
      <c r="B43" s="51"/>
      <c r="C43" s="51"/>
      <c r="D43" s="51"/>
      <c r="E43" s="51"/>
      <c r="F43" s="52"/>
      <c r="G43" s="52"/>
      <c r="H43" s="53"/>
      <c r="I43" s="51"/>
      <c r="J43" s="51"/>
      <c r="K43" s="51"/>
      <c r="L43" s="51"/>
      <c r="M43" s="54"/>
    </row>
    <row r="44" spans="1:28" ht="13.5" customHeight="1" x14ac:dyDescent="0.2">
      <c r="A44" s="55" t="s">
        <v>60</v>
      </c>
      <c r="B44" s="56" t="s">
        <v>61</v>
      </c>
      <c r="C44" s="56"/>
      <c r="D44" s="56"/>
      <c r="E44" s="56"/>
      <c r="F44" s="56"/>
      <c r="G44" s="56"/>
      <c r="H44" s="57"/>
      <c r="I44" s="58" t="s">
        <v>60</v>
      </c>
      <c r="J44" s="58" t="s">
        <v>61</v>
      </c>
      <c r="K44" s="58"/>
      <c r="L44" s="58"/>
      <c r="M44" s="59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28" ht="13.5" customHeight="1" x14ac:dyDescent="0.2">
      <c r="I46" s="5" t="s">
        <v>64</v>
      </c>
    </row>
    <row r="47" spans="1:28" ht="13.5" customHeight="1" x14ac:dyDescent="0.2"/>
    <row r="48" spans="1:28" ht="13.5" customHeight="1" x14ac:dyDescent="0.2"/>
    <row r="49" spans="1:14" ht="13.5" customHeight="1" x14ac:dyDescent="0.2"/>
    <row r="50" spans="1:14" ht="19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2.75" customHeight="1" x14ac:dyDescent="0.2"/>
    <row r="52" spans="1:14" ht="12.75" customHeight="1" x14ac:dyDescent="0.2"/>
    <row r="53" spans="1:14" ht="12.75" customHeight="1" x14ac:dyDescent="0.2"/>
    <row r="54" spans="1:14" ht="12.75" customHeight="1" x14ac:dyDescent="0.25">
      <c r="A54" s="62"/>
      <c r="B54" s="62"/>
      <c r="C54" s="62"/>
      <c r="D54" s="62"/>
      <c r="E54" s="62"/>
      <c r="F54" s="62"/>
      <c r="G54" s="62"/>
      <c r="H54" s="62"/>
    </row>
    <row r="55" spans="1:14" ht="12.75" customHeight="1" x14ac:dyDescent="0.2">
      <c r="B55" s="63"/>
      <c r="C55" s="63"/>
      <c r="D55" s="63"/>
      <c r="E55" s="63"/>
      <c r="F55" s="63"/>
      <c r="G55" s="63"/>
    </row>
    <row r="56" spans="1:14" ht="12.75" customHeight="1" x14ac:dyDescent="0.2">
      <c r="B56" s="63"/>
      <c r="C56" s="63"/>
      <c r="D56" s="63"/>
      <c r="E56" s="63"/>
      <c r="F56" s="63"/>
      <c r="G56" s="63"/>
    </row>
    <row r="57" spans="1:14" ht="12.75" customHeight="1" x14ac:dyDescent="0.2">
      <c r="B57" s="63"/>
      <c r="C57" s="63"/>
      <c r="D57" s="63"/>
      <c r="E57" s="63"/>
      <c r="F57" s="63"/>
    </row>
    <row r="58" spans="1:14" ht="12.75" customHeight="1" x14ac:dyDescent="0.2">
      <c r="B58" s="63"/>
    </row>
    <row r="59" spans="1:14" ht="12.75" customHeight="1" x14ac:dyDescent="0.2">
      <c r="B59" s="63"/>
    </row>
    <row r="60" spans="1:14" ht="12.75" customHeight="1" x14ac:dyDescent="0.2">
      <c r="B60" s="63"/>
    </row>
    <row r="61" spans="1:14" ht="12.75" customHeight="1" x14ac:dyDescent="0.2">
      <c r="B61" s="63"/>
    </row>
    <row r="62" spans="1:14" ht="12.75" customHeight="1" x14ac:dyDescent="0.25">
      <c r="A62" s="62"/>
      <c r="B62" s="62"/>
      <c r="C62" s="62"/>
      <c r="D62" s="62"/>
      <c r="E62" s="62"/>
      <c r="F62" s="62"/>
      <c r="G62" s="62"/>
      <c r="H62" s="62"/>
      <c r="I62" s="62"/>
      <c r="J62" s="62"/>
    </row>
    <row r="63" spans="1:14" ht="12.75" customHeight="1" x14ac:dyDescent="0.25">
      <c r="A63" s="62"/>
    </row>
    <row r="64" spans="1:14" ht="16.5" customHeight="1" x14ac:dyDescent="0.2"/>
    <row r="65" ht="16.5" customHeight="1" x14ac:dyDescent="0.2"/>
    <row r="66" ht="16.5" customHeight="1" x14ac:dyDescent="0.2"/>
    <row r="67" ht="16.5" customHeight="1" x14ac:dyDescent="0.2"/>
    <row r="68" ht="16.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13:E13"/>
    <mergeCell ref="A29:E29"/>
    <mergeCell ref="I29:M29"/>
    <mergeCell ref="A30:E30"/>
    <mergeCell ref="I30:M30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2022-03-08T07:37:15Z</dcterms:modified>
</cp:coreProperties>
</file>