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55" windowWidth="19815" windowHeight="7365"/>
  </bookViews>
  <sheets>
    <sheet name="Sheet1" sheetId="1" r:id="rId1"/>
  </sheets>
  <calcPr calcId="145621"/>
  <extLst>
    <ext uri="GoogleSheetsCustomDataVersion1">
      <go:sheetsCustomData xmlns:go="http://customooxmlschemas.google.com/" r:id="rId5" roundtripDataSignature="AMtx7mj1SluqWUUSvumakFX6/MSlH5kV6A=="/>
    </ext>
  </extLst>
</workbook>
</file>

<file path=xl/calcChain.xml><?xml version="1.0" encoding="utf-8"?>
<calcChain xmlns="http://schemas.openxmlformats.org/spreadsheetml/2006/main">
  <c r="K41" i="1" l="1"/>
  <c r="J41" i="1"/>
  <c r="I41" i="1"/>
  <c r="S18" i="1"/>
  <c r="O18" i="1"/>
  <c r="O19" i="1" s="1"/>
  <c r="A18" i="1"/>
  <c r="A19" i="1" s="1"/>
  <c r="R17" i="1"/>
  <c r="O17" i="1"/>
  <c r="S17" i="1" s="1"/>
  <c r="C17" i="1"/>
  <c r="C18" i="1" s="1"/>
  <c r="C19" i="1" s="1"/>
  <c r="B17" i="1"/>
  <c r="B18" i="1" s="1"/>
  <c r="B19" i="1" s="1"/>
  <c r="A17" i="1"/>
  <c r="S19" i="1" l="1"/>
  <c r="O20" i="1"/>
  <c r="R19" i="1"/>
  <c r="C20" i="1"/>
  <c r="R18" i="1"/>
  <c r="S20" i="1" l="1"/>
  <c r="O21" i="1"/>
  <c r="R20" i="1"/>
  <c r="C21" i="1"/>
  <c r="B20" i="1"/>
  <c r="B21" i="1" s="1"/>
  <c r="A20" i="1"/>
  <c r="A21" i="1" s="1"/>
  <c r="S21" i="1" l="1"/>
  <c r="O22" i="1"/>
  <c r="R21" i="1"/>
  <c r="O23" i="1" l="1"/>
  <c r="R22" i="1"/>
  <c r="S22" i="1"/>
  <c r="B22" i="1"/>
  <c r="B23" i="1" s="1"/>
  <c r="A22" i="1"/>
  <c r="A23" i="1" s="1"/>
  <c r="C22" i="1"/>
  <c r="C23" i="1" s="1"/>
  <c r="R23" i="1" l="1"/>
  <c r="S23" i="1"/>
  <c r="O24" i="1"/>
  <c r="A24" i="1" s="1"/>
  <c r="S24" i="1" l="1"/>
  <c r="O25" i="1"/>
  <c r="R24" i="1"/>
  <c r="C24" i="1"/>
  <c r="B24" i="1"/>
  <c r="B25" i="1" s="1"/>
  <c r="S25" i="1" l="1"/>
  <c r="O26" i="1"/>
  <c r="R25" i="1"/>
  <c r="C25" i="1"/>
  <c r="A25" i="1"/>
  <c r="A26" i="1" s="1"/>
  <c r="O27" i="1" l="1"/>
  <c r="R26" i="1"/>
  <c r="S26" i="1"/>
  <c r="C26" i="1"/>
  <c r="C27" i="1" s="1"/>
  <c r="B26" i="1"/>
  <c r="B27" i="1" s="1"/>
  <c r="O28" i="1" l="1"/>
  <c r="R27" i="1"/>
  <c r="S27" i="1"/>
  <c r="A27" i="1"/>
  <c r="A28" i="1" s="1"/>
  <c r="S28" i="1" l="1"/>
  <c r="O29" i="1"/>
  <c r="A29" i="1" s="1"/>
  <c r="R28" i="1"/>
  <c r="C28" i="1"/>
  <c r="C29" i="1" s="1"/>
  <c r="B28" i="1"/>
  <c r="B29" i="1" s="1"/>
  <c r="S29" i="1" l="1"/>
  <c r="O30" i="1"/>
  <c r="C30" i="1" s="1"/>
  <c r="R29" i="1"/>
  <c r="C31" i="1" l="1"/>
  <c r="B30" i="1"/>
  <c r="B31" i="1" s="1"/>
  <c r="O31" i="1"/>
  <c r="R30" i="1"/>
  <c r="S30" i="1"/>
  <c r="A30" i="1"/>
  <c r="A31" i="1" s="1"/>
  <c r="O32" i="1" l="1"/>
  <c r="R31" i="1"/>
  <c r="S31" i="1"/>
  <c r="C32" i="1"/>
  <c r="C33" i="1" l="1"/>
  <c r="S32" i="1"/>
  <c r="O33" i="1"/>
  <c r="R32" i="1"/>
  <c r="B32" i="1"/>
  <c r="B33" i="1" s="1"/>
  <c r="A32" i="1"/>
  <c r="A33" i="1" s="1"/>
  <c r="B34" i="1" l="1"/>
  <c r="S33" i="1"/>
  <c r="O34" i="1"/>
  <c r="R33" i="1"/>
  <c r="A34" i="1"/>
  <c r="C34" i="1"/>
  <c r="O35" i="1" l="1"/>
  <c r="R34" i="1"/>
  <c r="S34" i="1"/>
  <c r="B35" i="1"/>
  <c r="O36" i="1" l="1"/>
  <c r="R35" i="1"/>
  <c r="S35" i="1"/>
  <c r="B36" i="1"/>
  <c r="C35" i="1"/>
  <c r="C36" i="1" s="1"/>
  <c r="A35" i="1"/>
  <c r="A36" i="1" s="1"/>
  <c r="C37" i="1" l="1"/>
  <c r="S36" i="1"/>
  <c r="O37" i="1"/>
  <c r="B37" i="1" s="1"/>
  <c r="R36" i="1"/>
  <c r="S37" i="1" l="1"/>
  <c r="O38" i="1"/>
  <c r="R37" i="1"/>
  <c r="A37" i="1"/>
  <c r="A38" i="1" s="1"/>
  <c r="R38" i="1" l="1"/>
  <c r="S38" i="1"/>
  <c r="O39" i="1"/>
  <c r="A39" i="1"/>
  <c r="C38" i="1"/>
  <c r="C39" i="1" s="1"/>
  <c r="B38" i="1"/>
  <c r="B39" i="1" s="1"/>
  <c r="I38" i="1" l="1"/>
  <c r="I37" i="1" s="1"/>
  <c r="I36" i="1" s="1"/>
  <c r="I35" i="1" s="1"/>
  <c r="I34" i="1" s="1"/>
  <c r="I33" i="1" s="1"/>
  <c r="I32" i="1" s="1"/>
  <c r="I31" i="1" s="1"/>
  <c r="I30" i="1" s="1"/>
  <c r="I29" i="1" s="1"/>
  <c r="I28" i="1" s="1"/>
  <c r="I27" i="1" s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I16" i="1" s="1"/>
  <c r="S39" i="1"/>
  <c r="R39" i="1"/>
  <c r="K38" i="1"/>
  <c r="K37" i="1" s="1"/>
  <c r="K36" i="1" s="1"/>
  <c r="K35" i="1" s="1"/>
  <c r="K34" i="1" s="1"/>
  <c r="K33" i="1" s="1"/>
  <c r="K32" i="1" s="1"/>
  <c r="K31" i="1" s="1"/>
  <c r="K30" i="1" s="1"/>
  <c r="K29" i="1" s="1"/>
  <c r="K28" i="1" s="1"/>
  <c r="K27" i="1" s="1"/>
  <c r="K26" i="1" s="1"/>
  <c r="K25" i="1" s="1"/>
  <c r="K24" i="1" s="1"/>
  <c r="K23" i="1" s="1"/>
  <c r="K22" i="1" s="1"/>
  <c r="K21" i="1" s="1"/>
  <c r="K20" i="1" s="1"/>
  <c r="K19" i="1" s="1"/>
  <c r="K18" i="1" s="1"/>
  <c r="K17" i="1" s="1"/>
  <c r="K16" i="1" s="1"/>
  <c r="J38" i="1"/>
  <c r="J37" i="1" s="1"/>
  <c r="J36" i="1" s="1"/>
  <c r="J35" i="1" s="1"/>
  <c r="J34" i="1" s="1"/>
  <c r="J33" i="1" s="1"/>
  <c r="J32" i="1" s="1"/>
  <c r="J31" i="1" s="1"/>
  <c r="J30" i="1" s="1"/>
  <c r="J29" i="1" s="1"/>
  <c r="J28" i="1" s="1"/>
  <c r="J27" i="1" s="1"/>
  <c r="J26" i="1" s="1"/>
  <c r="J25" i="1" s="1"/>
  <c r="J24" i="1" s="1"/>
  <c r="J23" i="1" s="1"/>
  <c r="J22" i="1" s="1"/>
  <c r="J21" i="1" s="1"/>
  <c r="J20" i="1" s="1"/>
  <c r="J19" i="1" s="1"/>
  <c r="J18" i="1" s="1"/>
  <c r="J17" i="1" s="1"/>
  <c r="J16" i="1" s="1"/>
</calcChain>
</file>

<file path=xl/sharedStrings.xml><?xml version="1.0" encoding="utf-8"?>
<sst xmlns="http://schemas.openxmlformats.org/spreadsheetml/2006/main" count="119" uniqueCount="74">
  <si>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</si>
  <si>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</si>
  <si>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</si>
  <si>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</si>
  <si>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</si>
  <si>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</si>
  <si>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</si>
  <si>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</si>
  <si>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</si>
  <si>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</si>
  <si>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</si>
  <si>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</si>
  <si>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</si>
  <si>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</si>
  <si>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</si>
  <si>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</si>
  <si>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</si>
  <si>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</si>
  <si>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</si>
  <si>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</si>
  <si>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</si>
  <si>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</si>
  <si>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</si>
  <si>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</si>
  <si>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</si>
  <si>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</si>
  <si>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</si>
  <si>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Pitesti - Negresti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</si>
  <si>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</si>
  <si>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</si>
  <si>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</si>
  <si>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</si>
  <si>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</si>
  <si>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</si>
  <si>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</si>
  <si>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</si>
  <si>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</si>
  <si>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</si>
  <si>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</si>
  <si>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</si>
  <si>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</si>
  <si>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</si>
  <si>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</si>
  <si>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</si>
  <si>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</si>
  <si>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</si>
  <si>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Valea Mare</t>
  </si>
  <si>
    <t>S</t>
  </si>
  <si>
    <t>Valea Mare IATSA</t>
  </si>
  <si>
    <t>Stefanestii Noi Biserica</t>
  </si>
  <si>
    <t>Izvorani Ramificatie</t>
  </si>
  <si>
    <t>Stefanesti Primarie</t>
  </si>
  <si>
    <t>Viisoara (Stefanesti Crama)</t>
  </si>
  <si>
    <t>Golesti Ramificatie</t>
  </si>
  <si>
    <t>Valeni-Podgoria</t>
  </si>
  <si>
    <t>Vranesti Ramificatie</t>
  </si>
  <si>
    <t>Calinesti Primarie</t>
  </si>
  <si>
    <t>Gorganu Ramificatie</t>
  </si>
  <si>
    <t>Topoloveni</t>
  </si>
  <si>
    <t>Tiganesti</t>
  </si>
  <si>
    <t>Botarcani</t>
  </si>
  <si>
    <t>Goranesti1</t>
  </si>
  <si>
    <t>Goranesti2</t>
  </si>
  <si>
    <t>Valea Popii</t>
  </si>
  <si>
    <t>Priboieni Primarie</t>
  </si>
  <si>
    <t>Albotele</t>
  </si>
  <si>
    <t>Beleti</t>
  </si>
  <si>
    <t>Zgripceni Poiana Targului</t>
  </si>
  <si>
    <t>Zgripceni Beleti-Negresti Primarie</t>
  </si>
  <si>
    <t>Negresti Pod Lentea</t>
  </si>
  <si>
    <t>1=6</t>
  </si>
  <si>
    <t>EMITENT,</t>
  </si>
  <si>
    <t>Pitesti Atg. Astra Tours Dob</t>
  </si>
  <si>
    <t>078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</si>
</sst>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0"/>
      <color theme="1"/>
      <name val="Arial"/>
    </font>
    <font>
      <sz val="11"/>
      <color rgb="FF9C6500"/>
      <name val="Calibri"/>
    </font>
    <font>
      <b/>
      <sz val="12"/>
      <color theme="1"/>
      <name val="Arial"/>
    </font>
    <font>
      <sz val="12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68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0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20" fontId="1" fillId="0" borderId="11" xfId="0" applyNumberFormat="1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20" fontId="1" fillId="0" borderId="12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 applyAlignment="1">
      <alignment horizontal="center"/>
    </xf>
    <xf numFmtId="20" fontId="1" fillId="0" borderId="18" xfId="0" applyNumberFormat="1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8" xfId="0" applyFont="1" applyBorder="1" applyAlignment="1">
      <alignment horizontal="left"/>
    </xf>
    <xf numFmtId="20" fontId="1" fillId="0" borderId="19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9" fillId="0" borderId="0" xfId="0" applyFont="1"/>
    <xf numFmtId="0" fontId="1" fillId="0" borderId="18" xfId="0" applyFont="1" applyBorder="1" applyAlignment="1">
      <alignment horizontal="center"/>
    </xf>
    <xf numFmtId="0" fontId="1" fillId="0" borderId="18" xfId="0" applyFont="1" applyBorder="1"/>
    <xf numFmtId="20" fontId="2" fillId="0" borderId="18" xfId="0" applyNumberFormat="1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20" fontId="1" fillId="0" borderId="21" xfId="0" applyNumberFormat="1" applyFont="1" applyBorder="1" applyAlignment="1">
      <alignment horizontal="center"/>
    </xf>
    <xf numFmtId="0" fontId="1" fillId="0" borderId="21" xfId="0" applyFont="1" applyBorder="1"/>
    <xf numFmtId="20" fontId="1" fillId="0" borderId="22" xfId="0" applyNumberFormat="1" applyFont="1" applyBorder="1" applyAlignment="1">
      <alignment horizontal="center"/>
    </xf>
    <xf numFmtId="0" fontId="10" fillId="0" borderId="0" xfId="0" applyFont="1"/>
    <xf numFmtId="0" fontId="11" fillId="0" borderId="0" xfId="0" applyFont="1"/>
    <xf numFmtId="0" fontId="1" fillId="0" borderId="11" xfId="0" applyFont="1" applyBorder="1" applyAlignment="1">
      <alignment horizontal="left" wrapText="1"/>
    </xf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4" fillId="0" borderId="0" xfId="0" applyFont="1" applyAlignment="1">
      <alignment horizontal="center"/>
    </xf>
    <xf numFmtId="0" fontId="0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7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84"/>
  <sheetViews>
    <sheetView tabSelected="1" workbookViewId="0">
      <selection activeCell="A12" sqref="A12:E12"/>
    </sheetView>
  </sheetViews>
  <sheetFormatPr defaultColWidth="14.42578125" defaultRowHeight="15" customHeight="1" x14ac:dyDescent="0.2"/>
  <cols>
    <col min="1" max="5" width="5.28515625" customWidth="1"/>
    <col min="6" max="6" width="4.7109375" customWidth="1"/>
    <col min="7" max="7" width="6.7109375" customWidth="1"/>
    <col min="8" max="8" width="28.7109375" customWidth="1"/>
    <col min="9" max="13" width="5.2851562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62" t="s">
        <v>21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64" t="s">
        <v>24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25">
      <c r="A9" s="65"/>
      <c r="B9" s="63"/>
      <c r="C9" s="63"/>
      <c r="D9" s="63"/>
      <c r="E9" s="63"/>
      <c r="F9" s="63"/>
      <c r="G9" s="63"/>
      <c r="H9" s="63"/>
      <c r="I9" s="12"/>
      <c r="J9" s="12"/>
      <c r="K9" s="13"/>
      <c r="L9" s="13"/>
      <c r="M9" s="13"/>
    </row>
    <row r="10" spans="1:28" ht="16.5" customHeight="1" x14ac:dyDescent="0.25">
      <c r="A10" s="65" t="s">
        <v>27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</row>
    <row r="11" spans="1:28" ht="15.75" customHeight="1" x14ac:dyDescent="0.25">
      <c r="A11" s="12" t="s">
        <v>28</v>
      </c>
      <c r="B11" s="12"/>
      <c r="C11" s="12"/>
      <c r="D11" s="12"/>
      <c r="E11" s="14" t="s">
        <v>73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66" t="s">
        <v>29</v>
      </c>
      <c r="B12" s="67"/>
      <c r="C12" s="67"/>
      <c r="D12" s="67"/>
      <c r="E12" s="67"/>
      <c r="F12" s="15" t="s">
        <v>30</v>
      </c>
      <c r="G12" s="16" t="s">
        <v>31</v>
      </c>
      <c r="H12" s="16" t="s">
        <v>32</v>
      </c>
      <c r="I12" s="59" t="s">
        <v>33</v>
      </c>
      <c r="J12" s="60"/>
      <c r="K12" s="60"/>
      <c r="L12" s="60"/>
      <c r="M12" s="61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59" t="s">
        <v>34</v>
      </c>
      <c r="B13" s="60"/>
      <c r="C13" s="60"/>
      <c r="D13" s="60"/>
      <c r="E13" s="61"/>
      <c r="F13" s="18"/>
      <c r="G13" s="19" t="s">
        <v>35</v>
      </c>
      <c r="H13" s="20" t="s">
        <v>36</v>
      </c>
      <c r="I13" s="59" t="s">
        <v>34</v>
      </c>
      <c r="J13" s="60"/>
      <c r="K13" s="60"/>
      <c r="L13" s="60"/>
      <c r="M13" s="61"/>
      <c r="N13" s="17"/>
      <c r="O13" s="17"/>
      <c r="P13" s="17"/>
      <c r="Q13" s="17"/>
      <c r="R13" s="17" t="s">
        <v>37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38</v>
      </c>
      <c r="B14" s="22" t="s">
        <v>39</v>
      </c>
      <c r="C14" s="22" t="s">
        <v>40</v>
      </c>
      <c r="D14" s="22"/>
      <c r="E14" s="22"/>
      <c r="F14" s="23"/>
      <c r="G14" s="23"/>
      <c r="H14" s="22"/>
      <c r="I14" s="22" t="s">
        <v>38</v>
      </c>
      <c r="J14" s="22" t="s">
        <v>39</v>
      </c>
      <c r="K14" s="22" t="s">
        <v>40</v>
      </c>
      <c r="L14" s="22" t="s">
        <v>41</v>
      </c>
      <c r="M14" s="24" t="s">
        <v>42</v>
      </c>
      <c r="N14" s="17"/>
      <c r="O14" s="17" t="s">
        <v>43</v>
      </c>
      <c r="P14" s="17" t="s">
        <v>6</v>
      </c>
      <c r="Q14" s="17" t="s">
        <v>2</v>
      </c>
      <c r="R14" s="25" t="s">
        <v>44</v>
      </c>
      <c r="S14" s="25" t="s">
        <v>45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23</v>
      </c>
      <c r="B15" s="27" t="s">
        <v>23</v>
      </c>
      <c r="C15" s="27" t="s">
        <v>23</v>
      </c>
      <c r="D15" s="27"/>
      <c r="E15" s="27"/>
      <c r="F15" s="28"/>
      <c r="G15" s="28"/>
      <c r="H15" s="29"/>
      <c r="I15" s="27" t="s">
        <v>23</v>
      </c>
      <c r="J15" s="27" t="s">
        <v>23</v>
      </c>
      <c r="K15" s="27" t="s">
        <v>23</v>
      </c>
      <c r="L15" s="27" t="s">
        <v>23</v>
      </c>
      <c r="M15" s="30" t="s">
        <v>23</v>
      </c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2">
      <c r="A16" s="31">
        <v>0.3125</v>
      </c>
      <c r="B16" s="32">
        <v>0.66666666666666663</v>
      </c>
      <c r="C16" s="32">
        <v>0.68055555555555558</v>
      </c>
      <c r="D16" s="33"/>
      <c r="E16" s="33"/>
      <c r="F16" s="34"/>
      <c r="G16" s="35">
        <v>0</v>
      </c>
      <c r="H16" s="58" t="s">
        <v>72</v>
      </c>
      <c r="I16" s="33">
        <f t="shared" ref="I16:K16" si="0">I17+TIME(0,0,(3600*($O17-$O16)/(INDEX($T$5:$AB$6,MATCH(I$15,$S$5:$S$6,0),MATCH(CONCATENATE($P17,$Q17),$T$4:$AB$4,0)))+$T$8))</f>
        <v>0.28910879629629627</v>
      </c>
      <c r="J16" s="33">
        <f t="shared" si="0"/>
        <v>0.6432754629629629</v>
      </c>
      <c r="K16" s="33">
        <f t="shared" si="0"/>
        <v>0.66410879629629627</v>
      </c>
      <c r="L16" s="33"/>
      <c r="M16" s="36"/>
      <c r="O16" s="5">
        <v>0</v>
      </c>
      <c r="P16" s="37"/>
      <c r="Q16" s="37"/>
      <c r="R16" s="38"/>
    </row>
    <row r="17" spans="1:23" ht="13.5" customHeight="1" x14ac:dyDescent="0.25">
      <c r="A17" s="39">
        <f t="shared" ref="A17:C17" si="1">A16+TIME(0,0,(3600*($O17-$O16)/(INDEX($T$5:$AB$6,MATCH(A$15,$S$5:$S$6,0),MATCH(CONCATENATE($P17,$Q17),$T$4:$AB$4,0)))+$T$8))</f>
        <v>0.31571759259259258</v>
      </c>
      <c r="B17" s="40">
        <f t="shared" si="1"/>
        <v>0.66988425925925921</v>
      </c>
      <c r="C17" s="40">
        <f t="shared" si="1"/>
        <v>0.68377314814814816</v>
      </c>
      <c r="D17" s="40"/>
      <c r="E17" s="40"/>
      <c r="F17" s="41">
        <v>3.4</v>
      </c>
      <c r="G17" s="42">
        <v>1</v>
      </c>
      <c r="H17" s="43" t="s">
        <v>46</v>
      </c>
      <c r="I17" s="40">
        <f t="shared" ref="I17:K17" si="2">I18+TIME(0,0,(3600*($O18-$O17)/(INDEX($T$5:$AB$6,MATCH(I$15,$S$5:$S$6,0),MATCH(CONCATENATE($P18,$Q18),$T$4:$AB$4,0)))+$T$8))</f>
        <v>0.28589120370370369</v>
      </c>
      <c r="J17" s="40">
        <f t="shared" si="2"/>
        <v>0.64005787037037032</v>
      </c>
      <c r="K17" s="40">
        <f t="shared" si="2"/>
        <v>0.66089120370370369</v>
      </c>
      <c r="L17" s="40"/>
      <c r="M17" s="44"/>
      <c r="O17" s="5">
        <f t="shared" ref="O17:O39" si="3">O16+F17</f>
        <v>3.4</v>
      </c>
      <c r="P17" s="8">
        <v>1</v>
      </c>
      <c r="Q17" s="45" t="s">
        <v>47</v>
      </c>
      <c r="R17" s="46">
        <f t="shared" ref="R17:S17" si="4">TIME(0,0,(3600*($O17-$O16)/(INDEX($T$5:$AB$6,MATCH(R$15,$S$5:$S$6,0),MATCH((CONCATENATE($P17,$Q17)),$T$4:$AB$4,0)))))</f>
        <v>2.8240740740740739E-3</v>
      </c>
      <c r="S17" s="46">
        <f t="shared" si="4"/>
        <v>3.5416666666666665E-3</v>
      </c>
      <c r="T17" s="1"/>
      <c r="U17" s="47"/>
      <c r="V17" s="1"/>
      <c r="W17" s="1"/>
    </row>
    <row r="18" spans="1:23" ht="13.5" customHeight="1" x14ac:dyDescent="0.25">
      <c r="A18" s="39">
        <f t="shared" ref="A18:C18" si="5">A17+TIME(0,0,(3600*($O18-$O17)/(INDEX($T$5:$AB$6,MATCH(A$15,$S$5:$S$6,0),MATCH(CONCATENATE($P18,$Q18),$T$4:$AB$4,0)))+$T$8))</f>
        <v>0.31652777777777774</v>
      </c>
      <c r="B18" s="40">
        <f t="shared" si="5"/>
        <v>0.67069444444444437</v>
      </c>
      <c r="C18" s="40">
        <f t="shared" si="5"/>
        <v>0.68458333333333332</v>
      </c>
      <c r="D18" s="40"/>
      <c r="E18" s="40"/>
      <c r="F18" s="42">
        <v>0.5</v>
      </c>
      <c r="G18" s="41">
        <v>2</v>
      </c>
      <c r="H18" s="43" t="s">
        <v>48</v>
      </c>
      <c r="I18" s="40">
        <f t="shared" ref="I18:K18" si="6">I19+TIME(0,0,(3600*($O19-$O18)/(INDEX($T$5:$AB$6,MATCH(I$15,$S$5:$S$6,0),MATCH(CONCATENATE($P19,$Q19),$T$4:$AB$4,0)))+$T$8))</f>
        <v>0.28508101851851853</v>
      </c>
      <c r="J18" s="40">
        <f t="shared" si="6"/>
        <v>0.63924768518518515</v>
      </c>
      <c r="K18" s="40">
        <f t="shared" si="6"/>
        <v>0.66008101851851853</v>
      </c>
      <c r="L18" s="40"/>
      <c r="M18" s="44"/>
      <c r="O18" s="5">
        <f t="shared" si="3"/>
        <v>3.9</v>
      </c>
      <c r="P18" s="8">
        <v>1</v>
      </c>
      <c r="Q18" s="45" t="s">
        <v>47</v>
      </c>
      <c r="R18" s="46">
        <f t="shared" ref="R18:S18" si="7">TIME(0,0,(3600*($O18-$O17)/(INDEX($T$5:$AB$6,MATCH(R$15,$S$5:$S$6,0),MATCH((CONCATENATE($P18,$Q18)),$T$4:$AB$4,0)))))</f>
        <v>4.1666666666666669E-4</v>
      </c>
      <c r="S18" s="46">
        <f t="shared" si="7"/>
        <v>5.2083333333333333E-4</v>
      </c>
      <c r="T18" s="1"/>
      <c r="U18" s="47"/>
      <c r="V18" s="1"/>
      <c r="W18" s="1"/>
    </row>
    <row r="19" spans="1:23" ht="13.5" customHeight="1" x14ac:dyDescent="0.25">
      <c r="A19" s="39">
        <f t="shared" ref="A19:C19" si="8">A18+TIME(0,0,(3600*($O19-$O18)/(INDEX($T$5:$AB$6,MATCH(A$15,$S$5:$S$6,0),MATCH(CONCATENATE($P19,$Q19),$T$4:$AB$4,0)))+$T$8))</f>
        <v>0.31807870370370367</v>
      </c>
      <c r="B19" s="40">
        <f t="shared" si="8"/>
        <v>0.67224537037037024</v>
      </c>
      <c r="C19" s="40">
        <f t="shared" si="8"/>
        <v>0.68613425925925919</v>
      </c>
      <c r="D19" s="40"/>
      <c r="E19" s="40"/>
      <c r="F19" s="42">
        <v>1.4</v>
      </c>
      <c r="G19" s="42">
        <v>3</v>
      </c>
      <c r="H19" s="43" t="s">
        <v>49</v>
      </c>
      <c r="I19" s="40">
        <f t="shared" ref="I19:K19" si="9">I20+TIME(0,0,(3600*($O20-$O19)/(INDEX($T$5:$AB$6,MATCH(I$15,$S$5:$S$6,0),MATCH(CONCATENATE($P20,$Q20),$T$4:$AB$4,0)))+$T$8))</f>
        <v>0.2835300925925926</v>
      </c>
      <c r="J19" s="40">
        <f t="shared" si="9"/>
        <v>0.63769675925925928</v>
      </c>
      <c r="K19" s="40">
        <f t="shared" si="9"/>
        <v>0.65853009259259265</v>
      </c>
      <c r="L19" s="40"/>
      <c r="M19" s="44"/>
      <c r="O19" s="5">
        <f t="shared" si="3"/>
        <v>5.3</v>
      </c>
      <c r="P19" s="8">
        <v>1</v>
      </c>
      <c r="Q19" s="45" t="s">
        <v>47</v>
      </c>
      <c r="R19" s="46">
        <f t="shared" ref="R19:S19" si="10">TIME(0,0,(3600*($O19-$O18)/(INDEX($T$5:$AB$6,MATCH(R$15,$S$5:$S$6,0),MATCH((CONCATENATE($P19,$Q19)),$T$4:$AB$4,0)))))</f>
        <v>1.1574074074074076E-3</v>
      </c>
      <c r="S19" s="46">
        <f t="shared" si="10"/>
        <v>1.4583333333333334E-3</v>
      </c>
      <c r="T19" s="1"/>
      <c r="U19" s="47"/>
      <c r="V19" s="1"/>
      <c r="W19" s="1"/>
    </row>
    <row r="20" spans="1:23" ht="13.5" customHeight="1" x14ac:dyDescent="0.25">
      <c r="A20" s="39">
        <f t="shared" ref="A20:C20" si="11">A19+TIME(0,0,(3600*($O20-$O19)/(INDEX($T$5:$AB$6,MATCH(A$15,$S$5:$S$6,0),MATCH(CONCATENATE($P20,$Q20),$T$4:$AB$4,0)))+$T$8))</f>
        <v>0.31905092592592588</v>
      </c>
      <c r="B20" s="40">
        <f t="shared" si="11"/>
        <v>0.67321759259259251</v>
      </c>
      <c r="C20" s="40">
        <f t="shared" si="11"/>
        <v>0.68710648148148146</v>
      </c>
      <c r="D20" s="40"/>
      <c r="E20" s="40"/>
      <c r="F20" s="42">
        <v>0.7</v>
      </c>
      <c r="G20" s="41">
        <v>4</v>
      </c>
      <c r="H20" s="43" t="s">
        <v>50</v>
      </c>
      <c r="I20" s="40">
        <f t="shared" ref="I20:K20" si="12">I21+TIME(0,0,(3600*($O21-$O20)/(INDEX($T$5:$AB$6,MATCH(I$15,$S$5:$S$6,0),MATCH(CONCATENATE($P21,$Q21),$T$4:$AB$4,0)))+$T$8))</f>
        <v>0.28255787037037039</v>
      </c>
      <c r="J20" s="40">
        <f t="shared" si="12"/>
        <v>0.63672453703703702</v>
      </c>
      <c r="K20" s="40">
        <f t="shared" si="12"/>
        <v>0.65755787037037039</v>
      </c>
      <c r="L20" s="40"/>
      <c r="M20" s="44"/>
      <c r="O20" s="5">
        <f t="shared" si="3"/>
        <v>6</v>
      </c>
      <c r="P20" s="8">
        <v>1</v>
      </c>
      <c r="Q20" s="45" t="s">
        <v>47</v>
      </c>
      <c r="R20" s="46">
        <f t="shared" ref="R20:S20" si="13">TIME(0,0,(3600*($O20-$O19)/(INDEX($T$5:$AB$6,MATCH(R$15,$S$5:$S$6,0),MATCH((CONCATENATE($P20,$Q20)),$T$4:$AB$4,0)))))</f>
        <v>5.7870370370370378E-4</v>
      </c>
      <c r="S20" s="46">
        <f t="shared" si="13"/>
        <v>7.291666666666667E-4</v>
      </c>
      <c r="T20" s="1"/>
      <c r="U20" s="47"/>
      <c r="V20" s="1"/>
      <c r="W20" s="1"/>
    </row>
    <row r="21" spans="1:23" ht="13.5" customHeight="1" x14ac:dyDescent="0.25">
      <c r="A21" s="39">
        <f t="shared" ref="A21:C21" si="14">A20+TIME(0,0,(3600*($O21-$O20)/(INDEX($T$5:$AB$6,MATCH(A$15,$S$5:$S$6,0),MATCH(CONCATENATE($P21,$Q21),$T$4:$AB$4,0)))+$T$8))</f>
        <v>0.32010416666666663</v>
      </c>
      <c r="B21" s="40">
        <f t="shared" si="14"/>
        <v>0.67427083333333326</v>
      </c>
      <c r="C21" s="40">
        <f t="shared" si="14"/>
        <v>0.68815972222222221</v>
      </c>
      <c r="D21" s="40"/>
      <c r="E21" s="40"/>
      <c r="F21" s="42">
        <v>0.8</v>
      </c>
      <c r="G21" s="42">
        <v>5</v>
      </c>
      <c r="H21" s="43" t="s">
        <v>51</v>
      </c>
      <c r="I21" s="40">
        <f t="shared" ref="I21:K21" si="15">I22+TIME(0,0,(3600*($O22-$O21)/(INDEX($T$5:$AB$6,MATCH(I$15,$S$5:$S$6,0),MATCH(CONCATENATE($P22,$Q22),$T$4:$AB$4,0)))+$T$8))</f>
        <v>0.28150462962962963</v>
      </c>
      <c r="J21" s="40">
        <f t="shared" si="15"/>
        <v>0.63567129629629626</v>
      </c>
      <c r="K21" s="40">
        <f t="shared" si="15"/>
        <v>0.65650462962962963</v>
      </c>
      <c r="L21" s="40"/>
      <c r="M21" s="44"/>
      <c r="O21" s="5">
        <f t="shared" si="3"/>
        <v>6.8</v>
      </c>
      <c r="P21" s="8">
        <v>1</v>
      </c>
      <c r="Q21" s="45" t="s">
        <v>47</v>
      </c>
      <c r="R21" s="46">
        <f t="shared" ref="R21:S21" si="16">TIME(0,0,(3600*($O21-$O20)/(INDEX($T$5:$AB$6,MATCH(R$15,$S$5:$S$6,0),MATCH((CONCATENATE($P21,$Q21)),$T$4:$AB$4,0)))))</f>
        <v>6.5972222222222213E-4</v>
      </c>
      <c r="S21" s="46">
        <f t="shared" si="16"/>
        <v>8.3333333333333339E-4</v>
      </c>
      <c r="T21" s="1"/>
      <c r="U21" s="47"/>
      <c r="V21" s="1"/>
      <c r="W21" s="1"/>
    </row>
    <row r="22" spans="1:23" ht="13.5" customHeight="1" x14ac:dyDescent="0.25">
      <c r="A22" s="39">
        <f t="shared" ref="A22:C22" si="17">A21+TIME(0,0,(3600*($O22-$O21)/(INDEX($T$5:$AB$6,MATCH(A$15,$S$5:$S$6,0),MATCH(CONCATENATE($P22,$Q22),$T$4:$AB$4,0)))+$T$8))</f>
        <v>0.32141203703703702</v>
      </c>
      <c r="B22" s="40">
        <f t="shared" si="17"/>
        <v>0.67557870370370365</v>
      </c>
      <c r="C22" s="40">
        <f t="shared" si="17"/>
        <v>0.6894675925925926</v>
      </c>
      <c r="D22" s="40"/>
      <c r="E22" s="40"/>
      <c r="F22" s="42">
        <v>1.1000000000000001</v>
      </c>
      <c r="G22" s="41">
        <v>6</v>
      </c>
      <c r="H22" s="43" t="s">
        <v>52</v>
      </c>
      <c r="I22" s="40">
        <f t="shared" ref="I22:K22" si="18">I23+TIME(0,0,(3600*($O23-$O22)/(INDEX($T$5:$AB$6,MATCH(I$15,$S$5:$S$6,0),MATCH(CONCATENATE($P23,$Q23),$T$4:$AB$4,0)))+$T$8))</f>
        <v>0.28019675925925924</v>
      </c>
      <c r="J22" s="40">
        <f t="shared" si="18"/>
        <v>0.63436342592592587</v>
      </c>
      <c r="K22" s="40">
        <f t="shared" si="18"/>
        <v>0.65519675925925924</v>
      </c>
      <c r="L22" s="40"/>
      <c r="M22" s="44"/>
      <c r="O22" s="5">
        <f t="shared" si="3"/>
        <v>7.9</v>
      </c>
      <c r="P22" s="8">
        <v>1</v>
      </c>
      <c r="Q22" s="45" t="s">
        <v>47</v>
      </c>
      <c r="R22" s="46">
        <f t="shared" ref="R22:S22" si="19">TIME(0,0,(3600*($O22-$O21)/(INDEX($T$5:$AB$6,MATCH(R$15,$S$5:$S$6,0),MATCH((CONCATENATE($P22,$Q22)),$T$4:$AB$4,0)))))</f>
        <v>9.1435185185185185E-4</v>
      </c>
      <c r="S22" s="46">
        <f t="shared" si="19"/>
        <v>1.1458333333333333E-3</v>
      </c>
      <c r="T22" s="1"/>
      <c r="U22" s="47"/>
      <c r="V22" s="1"/>
      <c r="W22" s="1"/>
    </row>
    <row r="23" spans="1:23" ht="13.5" customHeight="1" x14ac:dyDescent="0.25">
      <c r="A23" s="39">
        <f t="shared" ref="A23:C23" si="20">A22+TIME(0,0,(3600*($O23-$O22)/(INDEX($T$5:$AB$6,MATCH(A$15,$S$5:$S$6,0),MATCH(CONCATENATE($P23,$Q23),$T$4:$AB$4,0)))+$T$8))</f>
        <v>0.32263888888888886</v>
      </c>
      <c r="B23" s="40">
        <f t="shared" si="20"/>
        <v>0.67680555555555555</v>
      </c>
      <c r="C23" s="40">
        <f t="shared" si="20"/>
        <v>0.6906944444444445</v>
      </c>
      <c r="D23" s="40"/>
      <c r="E23" s="40"/>
      <c r="F23" s="42">
        <v>1</v>
      </c>
      <c r="G23" s="42">
        <v>7</v>
      </c>
      <c r="H23" s="43" t="s">
        <v>53</v>
      </c>
      <c r="I23" s="40">
        <f t="shared" ref="I23:K23" si="21">I24+TIME(0,0,(3600*($O24-$O23)/(INDEX($T$5:$AB$6,MATCH(I$15,$S$5:$S$6,0),MATCH(CONCATENATE($P24,$Q24),$T$4:$AB$4,0)))+$T$8))</f>
        <v>0.2789699074074074</v>
      </c>
      <c r="J23" s="40">
        <f t="shared" si="21"/>
        <v>0.63313657407407398</v>
      </c>
      <c r="K23" s="40">
        <f t="shared" si="21"/>
        <v>0.65396990740740735</v>
      </c>
      <c r="L23" s="40"/>
      <c r="M23" s="44"/>
      <c r="O23" s="5">
        <f t="shared" si="3"/>
        <v>8.9</v>
      </c>
      <c r="P23" s="8">
        <v>1</v>
      </c>
      <c r="Q23" s="45" t="s">
        <v>47</v>
      </c>
      <c r="R23" s="46">
        <f t="shared" ref="R23:S23" si="22">TIME(0,0,(3600*($O23-$O22)/(INDEX($T$5:$AB$6,MATCH(R$15,$S$5:$S$6,0),MATCH((CONCATENATE($P23,$Q23)),$T$4:$AB$4,0)))))</f>
        <v>8.3333333333333339E-4</v>
      </c>
      <c r="S23" s="46">
        <f t="shared" si="22"/>
        <v>1.0416666666666667E-3</v>
      </c>
      <c r="T23" s="1"/>
      <c r="U23" s="47"/>
      <c r="V23" s="1"/>
      <c r="W23" s="1"/>
    </row>
    <row r="24" spans="1:23" ht="13.5" customHeight="1" x14ac:dyDescent="0.25">
      <c r="A24" s="39">
        <f t="shared" ref="A24:C24" si="23">A23+TIME(0,0,(3600*($O24-$O23)/(INDEX($T$5:$AB$6,MATCH(A$15,$S$5:$S$6,0),MATCH(CONCATENATE($P24,$Q24),$T$4:$AB$4,0)))+$T$8))</f>
        <v>0.32469907407407406</v>
      </c>
      <c r="B24" s="40">
        <f t="shared" si="23"/>
        <v>0.67886574074074069</v>
      </c>
      <c r="C24" s="40">
        <f t="shared" si="23"/>
        <v>0.69275462962962964</v>
      </c>
      <c r="D24" s="40"/>
      <c r="E24" s="40"/>
      <c r="F24" s="42">
        <v>2</v>
      </c>
      <c r="G24" s="41">
        <v>8</v>
      </c>
      <c r="H24" s="43" t="s">
        <v>54</v>
      </c>
      <c r="I24" s="40">
        <f t="shared" ref="I24:K24" si="24">I25+TIME(0,0,(3600*($O25-$O24)/(INDEX($T$5:$AB$6,MATCH(I$15,$S$5:$S$6,0),MATCH(CONCATENATE($P25,$Q25),$T$4:$AB$4,0)))+$T$8))</f>
        <v>0.27690972222222221</v>
      </c>
      <c r="J24" s="40">
        <f t="shared" si="24"/>
        <v>0.63107638888888884</v>
      </c>
      <c r="K24" s="40">
        <f t="shared" si="24"/>
        <v>0.65190972222222221</v>
      </c>
      <c r="L24" s="40"/>
      <c r="M24" s="44"/>
      <c r="O24" s="5">
        <f t="shared" si="3"/>
        <v>10.9</v>
      </c>
      <c r="P24" s="8">
        <v>1</v>
      </c>
      <c r="Q24" s="45" t="s">
        <v>47</v>
      </c>
      <c r="R24" s="46">
        <f t="shared" ref="R24:S24" si="25">TIME(0,0,(3600*($O24-$O23)/(INDEX($T$5:$AB$6,MATCH(R$15,$S$5:$S$6,0),MATCH((CONCATENATE($P24,$Q24)),$T$4:$AB$4,0)))))</f>
        <v>1.6666666666666668E-3</v>
      </c>
      <c r="S24" s="46">
        <f t="shared" si="25"/>
        <v>2.0833333333333333E-3</v>
      </c>
      <c r="T24" s="1"/>
      <c r="U24" s="47"/>
      <c r="V24" s="1"/>
      <c r="W24" s="1"/>
    </row>
    <row r="25" spans="1:23" ht="13.5" customHeight="1" x14ac:dyDescent="0.25">
      <c r="A25" s="39">
        <f t="shared" ref="A25:C25" si="26">A24+TIME(0,0,(3600*($O25-$O24)/(INDEX($T$5:$AB$6,MATCH(A$15,$S$5:$S$6,0),MATCH(CONCATENATE($P25,$Q25),$T$4:$AB$4,0)))+$T$8))</f>
        <v>0.3259259259259259</v>
      </c>
      <c r="B25" s="40">
        <f t="shared" si="26"/>
        <v>0.68009259259259258</v>
      </c>
      <c r="C25" s="40">
        <f t="shared" si="26"/>
        <v>0.69398148148148153</v>
      </c>
      <c r="D25" s="40"/>
      <c r="E25" s="40"/>
      <c r="F25" s="48">
        <v>1</v>
      </c>
      <c r="G25" s="42">
        <v>9</v>
      </c>
      <c r="H25" s="49" t="s">
        <v>55</v>
      </c>
      <c r="I25" s="40">
        <f t="shared" ref="I25:K25" si="27">I26+TIME(0,0,(3600*($O26-$O25)/(INDEX($T$5:$AB$6,MATCH(I$15,$S$5:$S$6,0),MATCH(CONCATENATE($P26,$Q26),$T$4:$AB$4,0)))+$T$8))</f>
        <v>0.27568287037037037</v>
      </c>
      <c r="J25" s="40">
        <f t="shared" si="27"/>
        <v>0.62984953703703694</v>
      </c>
      <c r="K25" s="40">
        <f t="shared" si="27"/>
        <v>0.65068287037037031</v>
      </c>
      <c r="L25" s="40"/>
      <c r="M25" s="44"/>
      <c r="O25" s="5">
        <f t="shared" si="3"/>
        <v>11.9</v>
      </c>
      <c r="P25" s="8">
        <v>1</v>
      </c>
      <c r="Q25" s="45" t="s">
        <v>47</v>
      </c>
      <c r="R25" s="46">
        <f t="shared" ref="R25:S25" si="28">TIME(0,0,(3600*($O25-$O24)/(INDEX($T$5:$AB$6,MATCH(R$15,$S$5:$S$6,0),MATCH((CONCATENATE($P25,$Q25)),$T$4:$AB$4,0)))))</f>
        <v>8.3333333333333339E-4</v>
      </c>
      <c r="S25" s="46">
        <f t="shared" si="28"/>
        <v>1.0416666666666667E-3</v>
      </c>
      <c r="T25" s="1"/>
      <c r="U25" s="47"/>
      <c r="V25" s="1"/>
      <c r="W25" s="1"/>
    </row>
    <row r="26" spans="1:23" ht="13.5" customHeight="1" x14ac:dyDescent="0.25">
      <c r="A26" s="39">
        <f t="shared" ref="A26:C26" si="29">A25+TIME(0,0,(3600*($O26-$O25)/(INDEX($T$5:$AB$6,MATCH(A$15,$S$5:$S$6,0),MATCH(CONCATENATE($P26,$Q26),$T$4:$AB$4,0)))+$T$8))</f>
        <v>0.32814814814814813</v>
      </c>
      <c r="B26" s="40">
        <f t="shared" si="29"/>
        <v>0.68231481481481482</v>
      </c>
      <c r="C26" s="40">
        <f t="shared" si="29"/>
        <v>0.69620370370370377</v>
      </c>
      <c r="D26" s="40"/>
      <c r="E26" s="40"/>
      <c r="F26" s="48">
        <v>2.2000000000000002</v>
      </c>
      <c r="G26" s="41">
        <v>10</v>
      </c>
      <c r="H26" s="49" t="s">
        <v>56</v>
      </c>
      <c r="I26" s="40">
        <f t="shared" ref="I26:K26" si="30">I27+TIME(0,0,(3600*($O27-$O26)/(INDEX($T$5:$AB$6,MATCH(I$15,$S$5:$S$6,0),MATCH(CONCATENATE($P27,$Q27),$T$4:$AB$4,0)))+$T$8))</f>
        <v>0.27346064814814813</v>
      </c>
      <c r="J26" s="40">
        <f t="shared" si="30"/>
        <v>0.62762731481481471</v>
      </c>
      <c r="K26" s="40">
        <f t="shared" si="30"/>
        <v>0.64846064814814808</v>
      </c>
      <c r="L26" s="40"/>
      <c r="M26" s="44"/>
      <c r="O26" s="5">
        <f t="shared" si="3"/>
        <v>14.100000000000001</v>
      </c>
      <c r="P26" s="8">
        <v>1</v>
      </c>
      <c r="Q26" s="45" t="s">
        <v>47</v>
      </c>
      <c r="R26" s="46">
        <f t="shared" ref="R26:S26" si="31">TIME(0,0,(3600*($O26-$O25)/(INDEX($T$5:$AB$6,MATCH(R$15,$S$5:$S$6,0),MATCH((CONCATENATE($P26,$Q26)),$T$4:$AB$4,0)))))</f>
        <v>1.8287037037037037E-3</v>
      </c>
      <c r="S26" s="46">
        <f t="shared" si="31"/>
        <v>2.2916666666666667E-3</v>
      </c>
      <c r="T26" s="1"/>
      <c r="U26" s="47"/>
      <c r="V26" s="1"/>
      <c r="W26" s="1"/>
    </row>
    <row r="27" spans="1:23" ht="13.5" customHeight="1" x14ac:dyDescent="0.25">
      <c r="A27" s="39">
        <f t="shared" ref="A27:C27" si="32">A26+TIME(0,0,(3600*($O27-$O26)/(INDEX($T$5:$AB$6,MATCH(A$15,$S$5:$S$6,0),MATCH(CONCATENATE($P27,$Q27),$T$4:$AB$4,0)))+$T$8))</f>
        <v>0.33003472222222219</v>
      </c>
      <c r="B27" s="40">
        <f t="shared" si="32"/>
        <v>0.68420138888888893</v>
      </c>
      <c r="C27" s="40">
        <f t="shared" si="32"/>
        <v>0.69809027777777788</v>
      </c>
      <c r="D27" s="40"/>
      <c r="E27" s="40"/>
      <c r="F27" s="48">
        <v>1.8</v>
      </c>
      <c r="G27" s="42">
        <v>11</v>
      </c>
      <c r="H27" s="49" t="s">
        <v>57</v>
      </c>
      <c r="I27" s="40">
        <f t="shared" ref="I27:K27" si="33">I28+TIME(0,0,(3600*($O28-$O27)/(INDEX($T$5:$AB$6,MATCH(I$15,$S$5:$S$6,0),MATCH(CONCATENATE($P28,$Q28),$T$4:$AB$4,0)))+$T$8))</f>
        <v>0.27157407407407408</v>
      </c>
      <c r="J27" s="40">
        <f t="shared" si="33"/>
        <v>0.6257407407407406</v>
      </c>
      <c r="K27" s="40">
        <f t="shared" si="33"/>
        <v>0.64657407407407397</v>
      </c>
      <c r="L27" s="40"/>
      <c r="M27" s="44"/>
      <c r="O27" s="5">
        <f t="shared" si="3"/>
        <v>15.900000000000002</v>
      </c>
      <c r="P27" s="8">
        <v>1</v>
      </c>
      <c r="Q27" s="45" t="s">
        <v>47</v>
      </c>
      <c r="R27" s="46">
        <f t="shared" ref="R27:S27" si="34">TIME(0,0,(3600*($O27-$O26)/(INDEX($T$5:$AB$6,MATCH(R$15,$S$5:$S$6,0),MATCH((CONCATENATE($P27,$Q27)),$T$4:$AB$4,0)))))</f>
        <v>1.4930555555555556E-3</v>
      </c>
      <c r="S27" s="46">
        <f t="shared" si="34"/>
        <v>1.8750000000000001E-3</v>
      </c>
      <c r="T27" s="1"/>
      <c r="U27" s="47"/>
      <c r="V27" s="1"/>
      <c r="W27" s="1"/>
    </row>
    <row r="28" spans="1:23" ht="13.5" customHeight="1" x14ac:dyDescent="0.25">
      <c r="A28" s="39">
        <f t="shared" ref="A28:C28" si="35">A27+TIME(0,0,(3600*($O28-$O27)/(INDEX($T$5:$AB$6,MATCH(A$15,$S$5:$S$6,0),MATCH(CONCATENATE($P28,$Q28),$T$4:$AB$4,0)))+$T$8))</f>
        <v>0.33325231481481477</v>
      </c>
      <c r="B28" s="40">
        <f t="shared" si="35"/>
        <v>0.68741898148148151</v>
      </c>
      <c r="C28" s="40">
        <f t="shared" si="35"/>
        <v>0.70130787037037046</v>
      </c>
      <c r="D28" s="40"/>
      <c r="E28" s="40"/>
      <c r="F28" s="48">
        <v>3.4</v>
      </c>
      <c r="G28" s="41">
        <v>12</v>
      </c>
      <c r="H28" s="49" t="s">
        <v>58</v>
      </c>
      <c r="I28" s="40">
        <f t="shared" ref="I28:K28" si="36">I29+TIME(0,0,(3600*($O29-$O28)/(INDEX($T$5:$AB$6,MATCH(I$15,$S$5:$S$6,0),MATCH(CONCATENATE($P29,$Q29),$T$4:$AB$4,0)))+$T$8))</f>
        <v>0.2683564814814815</v>
      </c>
      <c r="J28" s="40">
        <f t="shared" si="36"/>
        <v>0.62252314814814802</v>
      </c>
      <c r="K28" s="40">
        <f t="shared" si="36"/>
        <v>0.64335648148148139</v>
      </c>
      <c r="L28" s="40"/>
      <c r="M28" s="44"/>
      <c r="O28" s="5">
        <f t="shared" si="3"/>
        <v>19.3</v>
      </c>
      <c r="P28" s="8">
        <v>1</v>
      </c>
      <c r="Q28" s="45" t="s">
        <v>47</v>
      </c>
      <c r="R28" s="46">
        <f t="shared" ref="R28:S28" si="37">TIME(0,0,(3600*($O28-$O27)/(INDEX($T$5:$AB$6,MATCH(R$15,$S$5:$S$6,0),MATCH((CONCATENATE($P28,$Q28)),$T$4:$AB$4,0)))))</f>
        <v>2.8240740740740739E-3</v>
      </c>
      <c r="S28" s="46">
        <f t="shared" si="37"/>
        <v>3.5416666666666665E-3</v>
      </c>
      <c r="T28" s="1"/>
      <c r="U28" s="47"/>
      <c r="V28" s="1"/>
      <c r="W28" s="1"/>
    </row>
    <row r="29" spans="1:23" ht="13.5" customHeight="1" x14ac:dyDescent="0.25">
      <c r="A29" s="39">
        <f t="shared" ref="A29:C29" si="38">A28+TIME(0,0,(3600*($O29-$O28)/(INDEX($T$5:$AB$6,MATCH(A$15,$S$5:$S$6,0),MATCH(CONCATENATE($P29,$Q29),$T$4:$AB$4,0)))+$T$8))</f>
        <v>0.33531249999999996</v>
      </c>
      <c r="B29" s="40">
        <f t="shared" si="38"/>
        <v>0.68947916666666664</v>
      </c>
      <c r="C29" s="40">
        <f t="shared" si="38"/>
        <v>0.70336805555555559</v>
      </c>
      <c r="D29" s="40"/>
      <c r="E29" s="40"/>
      <c r="F29" s="42">
        <v>2</v>
      </c>
      <c r="G29" s="42">
        <v>13</v>
      </c>
      <c r="H29" s="49" t="s">
        <v>59</v>
      </c>
      <c r="I29" s="40">
        <f t="shared" ref="I29:K29" si="39">I30+TIME(0,0,(3600*($O30-$O29)/(INDEX($T$5:$AB$6,MATCH(I$15,$S$5:$S$6,0),MATCH(CONCATENATE($P30,$Q30),$T$4:$AB$4,0)))+$T$8))</f>
        <v>0.26629629629629631</v>
      </c>
      <c r="J29" s="40">
        <f t="shared" si="39"/>
        <v>0.62046296296296288</v>
      </c>
      <c r="K29" s="40">
        <f t="shared" si="39"/>
        <v>0.64129629629629625</v>
      </c>
      <c r="L29" s="40"/>
      <c r="M29" s="44"/>
      <c r="O29" s="5">
        <f t="shared" si="3"/>
        <v>21.3</v>
      </c>
      <c r="P29" s="8">
        <v>1</v>
      </c>
      <c r="Q29" s="45" t="s">
        <v>47</v>
      </c>
      <c r="R29" s="46">
        <f t="shared" ref="R29:S29" si="40">TIME(0,0,(3600*($O29-$O28)/(INDEX($T$5:$AB$6,MATCH(R$15,$S$5:$S$6,0),MATCH((CONCATENATE($P29,$Q29)),$T$4:$AB$4,0)))))</f>
        <v>1.6666666666666668E-3</v>
      </c>
      <c r="S29" s="46">
        <f t="shared" si="40"/>
        <v>2.0833333333333333E-3</v>
      </c>
      <c r="T29" s="1"/>
      <c r="U29" s="47"/>
      <c r="V29" s="1"/>
      <c r="W29" s="1"/>
    </row>
    <row r="30" spans="1:23" ht="13.5" customHeight="1" x14ac:dyDescent="0.25">
      <c r="A30" s="39">
        <f t="shared" ref="A30:C30" si="41">A29+TIME(0,0,(3600*($O30-$O29)/(INDEX($T$5:$AB$6,MATCH(A$15,$S$5:$S$6,0),MATCH(CONCATENATE($P30,$Q30),$T$4:$AB$4,0)))+$T$8))</f>
        <v>0.33719907407407401</v>
      </c>
      <c r="B30" s="40">
        <f t="shared" si="41"/>
        <v>0.69136574074074075</v>
      </c>
      <c r="C30" s="40">
        <f t="shared" si="41"/>
        <v>0.7052546296296297</v>
      </c>
      <c r="D30" s="40"/>
      <c r="E30" s="40"/>
      <c r="F30" s="48">
        <v>1.8</v>
      </c>
      <c r="G30" s="41">
        <v>14</v>
      </c>
      <c r="H30" s="49" t="s">
        <v>60</v>
      </c>
      <c r="I30" s="40">
        <f t="shared" ref="I30:K30" si="42">I31+TIME(0,0,(3600*($O31-$O30)/(INDEX($T$5:$AB$6,MATCH(I$15,$S$5:$S$6,0),MATCH(CONCATENATE($P31,$Q31),$T$4:$AB$4,0)))+$T$8))</f>
        <v>0.26440972222222225</v>
      </c>
      <c r="J30" s="40">
        <f t="shared" si="42"/>
        <v>0.61857638888888877</v>
      </c>
      <c r="K30" s="40">
        <f t="shared" si="42"/>
        <v>0.63940972222222214</v>
      </c>
      <c r="L30" s="40"/>
      <c r="M30" s="44"/>
      <c r="O30" s="5">
        <f t="shared" si="3"/>
        <v>23.1</v>
      </c>
      <c r="P30" s="8">
        <v>1</v>
      </c>
      <c r="Q30" s="45" t="s">
        <v>47</v>
      </c>
      <c r="R30" s="46">
        <f t="shared" ref="R30:S30" si="43">TIME(0,0,(3600*($O30-$O29)/(INDEX($T$5:$AB$6,MATCH(R$15,$S$5:$S$6,0),MATCH((CONCATENATE($P30,$Q30)),$T$4:$AB$4,0)))))</f>
        <v>1.4930555555555556E-3</v>
      </c>
      <c r="S30" s="46">
        <f t="shared" si="43"/>
        <v>1.8750000000000001E-3</v>
      </c>
      <c r="T30" s="1"/>
      <c r="U30" s="47"/>
      <c r="V30" s="1"/>
      <c r="W30" s="1"/>
    </row>
    <row r="31" spans="1:23" ht="13.5" customHeight="1" x14ac:dyDescent="0.25">
      <c r="A31" s="39">
        <f t="shared" ref="A31:C31" si="44">A30+TIME(0,0,(3600*($O31-$O30)/(INDEX($T$5:$AB$6,MATCH(A$15,$S$5:$S$6,0),MATCH(CONCATENATE($P31,$Q31),$T$4:$AB$4,0)))+$T$8))</f>
        <v>0.33817129629629622</v>
      </c>
      <c r="B31" s="40">
        <f t="shared" si="44"/>
        <v>0.69233796296296302</v>
      </c>
      <c r="C31" s="40">
        <f t="shared" si="44"/>
        <v>0.70622685185185197</v>
      </c>
      <c r="D31" s="40"/>
      <c r="E31" s="40"/>
      <c r="F31" s="48">
        <v>0.7</v>
      </c>
      <c r="G31" s="42">
        <v>15</v>
      </c>
      <c r="H31" s="49" t="s">
        <v>61</v>
      </c>
      <c r="I31" s="40">
        <f t="shared" ref="I31:K31" si="45">I32+TIME(0,0,(3600*($O32-$O31)/(INDEX($T$5:$AB$6,MATCH(I$15,$S$5:$S$6,0),MATCH(CONCATENATE($P32,$Q32),$T$4:$AB$4,0)))+$T$8))</f>
        <v>0.26343750000000005</v>
      </c>
      <c r="J31" s="40">
        <f t="shared" si="45"/>
        <v>0.61760416666666651</v>
      </c>
      <c r="K31" s="40">
        <f t="shared" si="45"/>
        <v>0.63843749999999988</v>
      </c>
      <c r="L31" s="40"/>
      <c r="M31" s="44"/>
      <c r="O31" s="5">
        <f t="shared" si="3"/>
        <v>23.8</v>
      </c>
      <c r="P31" s="8">
        <v>1</v>
      </c>
      <c r="Q31" s="45" t="s">
        <v>47</v>
      </c>
      <c r="R31" s="46">
        <f t="shared" ref="R31:S31" si="46">TIME(0,0,(3600*($O31-$O30)/(INDEX($T$5:$AB$6,MATCH(R$15,$S$5:$S$6,0),MATCH((CONCATENATE($P31,$Q31)),$T$4:$AB$4,0)))))</f>
        <v>5.7870370370370378E-4</v>
      </c>
      <c r="S31" s="46">
        <f t="shared" si="46"/>
        <v>7.291666666666667E-4</v>
      </c>
      <c r="T31" s="1"/>
      <c r="U31" s="47"/>
      <c r="V31" s="1"/>
      <c r="W31" s="1"/>
    </row>
    <row r="32" spans="1:23" ht="13.5" customHeight="1" x14ac:dyDescent="0.25">
      <c r="A32" s="39">
        <f t="shared" ref="A32:C32" si="47">A31+TIME(0,0,(3600*($O32-$O31)/(INDEX($T$5:$AB$6,MATCH(A$15,$S$5:$S$6,0),MATCH(CONCATENATE($P32,$Q32),$T$4:$AB$4,0)))+$T$8))</f>
        <v>0.33930555555555547</v>
      </c>
      <c r="B32" s="40">
        <f t="shared" si="47"/>
        <v>0.69347222222222227</v>
      </c>
      <c r="C32" s="40">
        <f t="shared" si="47"/>
        <v>0.70736111111111122</v>
      </c>
      <c r="D32" s="40"/>
      <c r="E32" s="40"/>
      <c r="F32" s="48">
        <v>0.9</v>
      </c>
      <c r="G32" s="41">
        <v>16</v>
      </c>
      <c r="H32" s="49" t="s">
        <v>62</v>
      </c>
      <c r="I32" s="40">
        <f t="shared" ref="I32:K32" si="48">I33+TIME(0,0,(3600*($O33-$O32)/(INDEX($T$5:$AB$6,MATCH(I$15,$S$5:$S$6,0),MATCH(CONCATENATE($P33,$Q33),$T$4:$AB$4,0)))+$T$8))</f>
        <v>0.2623032407407408</v>
      </c>
      <c r="J32" s="40">
        <f t="shared" si="48"/>
        <v>0.61646990740740726</v>
      </c>
      <c r="K32" s="40">
        <f t="shared" si="48"/>
        <v>0.63730324074074063</v>
      </c>
      <c r="L32" s="40"/>
      <c r="M32" s="44"/>
      <c r="O32" s="5">
        <f t="shared" si="3"/>
        <v>24.7</v>
      </c>
      <c r="P32" s="8">
        <v>1</v>
      </c>
      <c r="Q32" s="45" t="s">
        <v>47</v>
      </c>
      <c r="R32" s="46">
        <f t="shared" ref="R32:S32" si="49">TIME(0,0,(3600*($O32-$O31)/(INDEX($T$5:$AB$6,MATCH(R$15,$S$5:$S$6,0),MATCH((CONCATENATE($P32,$Q32)),$T$4:$AB$4,0)))))</f>
        <v>7.407407407407407E-4</v>
      </c>
      <c r="S32" s="46">
        <f t="shared" si="49"/>
        <v>9.3750000000000007E-4</v>
      </c>
      <c r="T32" s="1"/>
      <c r="U32" s="47"/>
      <c r="V32" s="1"/>
      <c r="W32" s="1"/>
    </row>
    <row r="33" spans="1:23" ht="13.5" customHeight="1" x14ac:dyDescent="0.25">
      <c r="A33" s="39">
        <f t="shared" ref="A33:C33" si="50">A32+TIME(0,0,(3600*($O33-$O32)/(INDEX($T$5:$AB$6,MATCH(A$15,$S$5:$S$6,0),MATCH(CONCATENATE($P33,$Q33),$T$4:$AB$4,0)))+$T$8))</f>
        <v>0.34035879629629623</v>
      </c>
      <c r="B33" s="40">
        <f t="shared" si="50"/>
        <v>0.69452546296296302</v>
      </c>
      <c r="C33" s="40">
        <f t="shared" si="50"/>
        <v>0.70841435185185198</v>
      </c>
      <c r="D33" s="40"/>
      <c r="E33" s="40"/>
      <c r="F33" s="48">
        <v>0.8</v>
      </c>
      <c r="G33" s="42">
        <v>17</v>
      </c>
      <c r="H33" s="49" t="s">
        <v>63</v>
      </c>
      <c r="I33" s="40">
        <f t="shared" ref="I33:K33" si="51">I34+TIME(0,0,(3600*($O34-$O33)/(INDEX($T$5:$AB$6,MATCH(I$15,$S$5:$S$6,0),MATCH(CONCATENATE($P34,$Q34),$T$4:$AB$4,0)))+$T$8))</f>
        <v>0.26125000000000004</v>
      </c>
      <c r="J33" s="40">
        <f t="shared" si="51"/>
        <v>0.6154166666666665</v>
      </c>
      <c r="K33" s="40">
        <f t="shared" si="51"/>
        <v>0.63624999999999987</v>
      </c>
      <c r="L33" s="40"/>
      <c r="M33" s="44"/>
      <c r="O33" s="5">
        <f t="shared" si="3"/>
        <v>25.5</v>
      </c>
      <c r="P33" s="8">
        <v>1</v>
      </c>
      <c r="Q33" s="45" t="s">
        <v>47</v>
      </c>
      <c r="R33" s="46">
        <f t="shared" ref="R33:S33" si="52">TIME(0,0,(3600*($O33-$O32)/(INDEX($T$5:$AB$6,MATCH(R$15,$S$5:$S$6,0),MATCH((CONCATENATE($P33,$Q33)),$T$4:$AB$4,0)))))</f>
        <v>6.5972222222222213E-4</v>
      </c>
      <c r="S33" s="46">
        <f t="shared" si="52"/>
        <v>8.3333333333333339E-4</v>
      </c>
      <c r="T33" s="1"/>
      <c r="U33" s="47"/>
      <c r="V33" s="1"/>
      <c r="W33" s="1"/>
    </row>
    <row r="34" spans="1:23" ht="13.5" customHeight="1" x14ac:dyDescent="0.25">
      <c r="A34" s="39">
        <f t="shared" ref="A34:C34" si="53">A33+TIME(0,0,(3600*($O34-$O33)/(INDEX($T$5:$AB$6,MATCH(A$15,$S$5:$S$6,0),MATCH(CONCATENATE($P34,$Q34),$T$4:$AB$4,0)))+$T$8))</f>
        <v>0.34182870370370366</v>
      </c>
      <c r="B34" s="40">
        <f t="shared" si="53"/>
        <v>0.6959953703703704</v>
      </c>
      <c r="C34" s="40">
        <f t="shared" si="53"/>
        <v>0.70988425925925935</v>
      </c>
      <c r="D34" s="40"/>
      <c r="E34" s="40"/>
      <c r="F34" s="48">
        <v>1.3</v>
      </c>
      <c r="G34" s="41">
        <v>18</v>
      </c>
      <c r="H34" s="49" t="s">
        <v>64</v>
      </c>
      <c r="I34" s="40">
        <f t="shared" ref="I34:K34" si="54">I35+TIME(0,0,(3600*($O35-$O34)/(INDEX($T$5:$AB$6,MATCH(I$15,$S$5:$S$6,0),MATCH(CONCATENATE($P35,$Q35),$T$4:$AB$4,0)))+$T$8))</f>
        <v>0.2597800925925926</v>
      </c>
      <c r="J34" s="40">
        <f t="shared" si="54"/>
        <v>0.61394675925925912</v>
      </c>
      <c r="K34" s="40">
        <f t="shared" si="54"/>
        <v>0.63478009259259249</v>
      </c>
      <c r="L34" s="40"/>
      <c r="M34" s="44"/>
      <c r="O34" s="5">
        <f t="shared" si="3"/>
        <v>26.8</v>
      </c>
      <c r="P34" s="8">
        <v>1</v>
      </c>
      <c r="Q34" s="45" t="s">
        <v>47</v>
      </c>
      <c r="R34" s="46">
        <f t="shared" ref="R34:S34" si="55">TIME(0,0,(3600*($O34-$O33)/(INDEX($T$5:$AB$6,MATCH(R$15,$S$5:$S$6,0),MATCH((CONCATENATE($P34,$Q34)),$T$4:$AB$4,0)))))</f>
        <v>1.0763888888888889E-3</v>
      </c>
      <c r="S34" s="46">
        <f t="shared" si="55"/>
        <v>1.3541666666666667E-3</v>
      </c>
      <c r="T34" s="1"/>
      <c r="U34" s="47"/>
      <c r="V34" s="1"/>
      <c r="W34" s="1"/>
    </row>
    <row r="35" spans="1:23" ht="13.5" customHeight="1" x14ac:dyDescent="0.25">
      <c r="A35" s="39">
        <f t="shared" ref="A35:C35" si="56">A34+TIME(0,0,(3600*($O35-$O34)/(INDEX($T$5:$AB$6,MATCH(A$15,$S$5:$S$6,0),MATCH(CONCATENATE($P35,$Q35),$T$4:$AB$4,0)))+$T$8))</f>
        <v>0.34438657407407403</v>
      </c>
      <c r="B35" s="40">
        <f t="shared" si="56"/>
        <v>0.69855324074074077</v>
      </c>
      <c r="C35" s="40">
        <f t="shared" si="56"/>
        <v>0.71244212962962972</v>
      </c>
      <c r="D35" s="40"/>
      <c r="E35" s="40"/>
      <c r="F35" s="48">
        <v>2.6</v>
      </c>
      <c r="G35" s="42">
        <v>19</v>
      </c>
      <c r="H35" s="49" t="s">
        <v>65</v>
      </c>
      <c r="I35" s="40">
        <f t="shared" ref="I35:K35" si="57">I36+TIME(0,0,(3600*($O36-$O35)/(INDEX($T$5:$AB$6,MATCH(I$15,$S$5:$S$6,0),MATCH(CONCATENATE($P36,$Q36),$T$4:$AB$4,0)))+$T$8))</f>
        <v>0.25722222222222224</v>
      </c>
      <c r="J35" s="40">
        <f t="shared" si="57"/>
        <v>0.61138888888888876</v>
      </c>
      <c r="K35" s="40">
        <f t="shared" si="57"/>
        <v>0.63222222222222213</v>
      </c>
      <c r="L35" s="40"/>
      <c r="M35" s="44"/>
      <c r="O35" s="5">
        <f t="shared" si="3"/>
        <v>29.400000000000002</v>
      </c>
      <c r="P35" s="8">
        <v>1</v>
      </c>
      <c r="Q35" s="45" t="s">
        <v>47</v>
      </c>
      <c r="R35" s="46">
        <f t="shared" ref="R35:S35" si="58">TIME(0,0,(3600*($O35-$O34)/(INDEX($T$5:$AB$6,MATCH(R$15,$S$5:$S$6,0),MATCH((CONCATENATE($P35,$Q35)),$T$4:$AB$4,0)))))</f>
        <v>2.1643518518518518E-3</v>
      </c>
      <c r="S35" s="46">
        <f t="shared" si="58"/>
        <v>2.7083333333333334E-3</v>
      </c>
      <c r="T35" s="1"/>
      <c r="U35" s="47"/>
      <c r="V35" s="1"/>
      <c r="W35" s="1"/>
    </row>
    <row r="36" spans="1:23" ht="13.5" customHeight="1" x14ac:dyDescent="0.25">
      <c r="A36" s="39">
        <f t="shared" ref="A36:C36" si="59">A35+TIME(0,0,(3600*($O36-$O35)/(INDEX($T$5:$AB$6,MATCH(A$15,$S$5:$S$6,0),MATCH(CONCATENATE($P36,$Q36),$T$4:$AB$4,0)))+$T$8))</f>
        <v>0.34561342592592587</v>
      </c>
      <c r="B36" s="40">
        <f t="shared" si="59"/>
        <v>0.69978009259259266</v>
      </c>
      <c r="C36" s="40">
        <f t="shared" si="59"/>
        <v>0.71366898148148161</v>
      </c>
      <c r="D36" s="40"/>
      <c r="E36" s="40"/>
      <c r="F36" s="48">
        <v>1</v>
      </c>
      <c r="G36" s="41">
        <v>20</v>
      </c>
      <c r="H36" s="49" t="s">
        <v>66</v>
      </c>
      <c r="I36" s="40">
        <f t="shared" ref="I36:K36" si="60">I37+TIME(0,0,(3600*($O37-$O36)/(INDEX($T$5:$AB$6,MATCH(I$15,$S$5:$S$6,0),MATCH(CONCATENATE($P37,$Q37),$T$4:$AB$4,0)))+$T$8))</f>
        <v>0.2559953703703704</v>
      </c>
      <c r="J36" s="40">
        <f t="shared" si="60"/>
        <v>0.61016203703703686</v>
      </c>
      <c r="K36" s="40">
        <f t="shared" si="60"/>
        <v>0.63099537037037023</v>
      </c>
      <c r="L36" s="40"/>
      <c r="M36" s="44"/>
      <c r="O36" s="5">
        <f t="shared" si="3"/>
        <v>30.400000000000002</v>
      </c>
      <c r="P36" s="8">
        <v>1</v>
      </c>
      <c r="Q36" s="45" t="s">
        <v>47</v>
      </c>
      <c r="R36" s="46">
        <f t="shared" ref="R36:S36" si="61">TIME(0,0,(3600*($O36-$O35)/(INDEX($T$5:$AB$6,MATCH(R$15,$S$5:$S$6,0),MATCH((CONCATENATE($P36,$Q36)),$T$4:$AB$4,0)))))</f>
        <v>8.3333333333333339E-4</v>
      </c>
      <c r="S36" s="46">
        <f t="shared" si="61"/>
        <v>1.0416666666666667E-3</v>
      </c>
      <c r="T36" s="1"/>
      <c r="U36" s="47"/>
      <c r="V36" s="1"/>
      <c r="W36" s="1"/>
    </row>
    <row r="37" spans="1:23" ht="13.5" customHeight="1" x14ac:dyDescent="0.25">
      <c r="A37" s="39">
        <f t="shared" ref="A37:C37" si="62">A36+TIME(0,0,(3600*($O37-$O36)/(INDEX($T$5:$AB$6,MATCH(A$15,$S$5:$S$6,0),MATCH(CONCATENATE($P37,$Q37),$T$4:$AB$4,0)))+$T$8))</f>
        <v>0.34916666666666663</v>
      </c>
      <c r="B37" s="40">
        <f t="shared" si="62"/>
        <v>0.70333333333333337</v>
      </c>
      <c r="C37" s="40">
        <f t="shared" si="62"/>
        <v>0.71722222222222232</v>
      </c>
      <c r="D37" s="40"/>
      <c r="E37" s="40"/>
      <c r="F37" s="48">
        <v>3.8</v>
      </c>
      <c r="G37" s="42">
        <v>21</v>
      </c>
      <c r="H37" s="49" t="s">
        <v>67</v>
      </c>
      <c r="I37" s="40">
        <f t="shared" ref="I37:K37" si="63">I38+TIME(0,0,(3600*($O38-$O37)/(INDEX($T$5:$AB$6,MATCH(I$15,$S$5:$S$6,0),MATCH(CONCATENATE($P38,$Q38),$T$4:$AB$4,0)))+$T$8))</f>
        <v>0.25244212962962964</v>
      </c>
      <c r="J37" s="40">
        <f t="shared" si="63"/>
        <v>0.60660879629629616</v>
      </c>
      <c r="K37" s="40">
        <f t="shared" si="63"/>
        <v>0.62744212962962953</v>
      </c>
      <c r="L37" s="40"/>
      <c r="M37" s="44"/>
      <c r="O37" s="5">
        <f t="shared" si="3"/>
        <v>34.200000000000003</v>
      </c>
      <c r="P37" s="8">
        <v>1</v>
      </c>
      <c r="Q37" s="45" t="s">
        <v>47</v>
      </c>
      <c r="R37" s="46">
        <f t="shared" ref="R37:S37" si="64">TIME(0,0,(3600*($O37-$O36)/(INDEX($T$5:$AB$6,MATCH(R$15,$S$5:$S$6,0),MATCH((CONCATENATE($P37,$Q37)),$T$4:$AB$4,0)))))</f>
        <v>3.1597222222222222E-3</v>
      </c>
      <c r="S37" s="46">
        <f t="shared" si="64"/>
        <v>3.9583333333333337E-3</v>
      </c>
      <c r="T37" s="1"/>
      <c r="U37" s="47"/>
      <c r="V37" s="1"/>
      <c r="W37" s="1"/>
    </row>
    <row r="38" spans="1:23" ht="13.5" customHeight="1" x14ac:dyDescent="0.25">
      <c r="A38" s="39">
        <f t="shared" ref="A38:C38" si="65">A37+TIME(0,0,(3600*($O38-$O37)/(INDEX($T$5:$AB$6,MATCH(A$15,$S$5:$S$6,0),MATCH(CONCATENATE($P38,$Q38),$T$4:$AB$4,0)))+$T$8))</f>
        <v>0.35005787037037034</v>
      </c>
      <c r="B38" s="40">
        <f t="shared" si="65"/>
        <v>0.70422453703703702</v>
      </c>
      <c r="C38" s="40">
        <f t="shared" si="65"/>
        <v>0.71811342592592597</v>
      </c>
      <c r="D38" s="40"/>
      <c r="E38" s="40"/>
      <c r="F38" s="48">
        <v>0.6</v>
      </c>
      <c r="G38" s="41">
        <v>22</v>
      </c>
      <c r="H38" s="49" t="s">
        <v>68</v>
      </c>
      <c r="I38" s="40">
        <f t="shared" ref="I38:K38" si="66">I39+TIME(0,0,(3600*($O39-$O38)/(INDEX($T$5:$AB$6,MATCH(I$15,$S$5:$S$6,0),MATCH(CONCATENATE($P39,$Q39),$T$4:$AB$4,0)))+$T$8))</f>
        <v>0.25155092592592593</v>
      </c>
      <c r="J38" s="40">
        <f t="shared" si="66"/>
        <v>0.6057175925925925</v>
      </c>
      <c r="K38" s="40">
        <f t="shared" si="66"/>
        <v>0.62655092592592587</v>
      </c>
      <c r="L38" s="40"/>
      <c r="M38" s="44"/>
      <c r="O38" s="5">
        <f t="shared" si="3"/>
        <v>34.800000000000004</v>
      </c>
      <c r="P38" s="8">
        <v>1</v>
      </c>
      <c r="Q38" s="45" t="s">
        <v>47</v>
      </c>
      <c r="R38" s="46">
        <f t="shared" ref="R38:S38" si="67">TIME(0,0,(3600*($O38-$O37)/(INDEX($T$5:$AB$6,MATCH(R$15,$S$5:$S$6,0),MATCH((CONCATENATE($P38,$Q38)),$T$4:$AB$4,0)))))</f>
        <v>4.9768518518518521E-4</v>
      </c>
      <c r="S38" s="46">
        <f t="shared" si="67"/>
        <v>6.2500000000000001E-4</v>
      </c>
      <c r="T38" s="1"/>
      <c r="U38" s="47"/>
      <c r="V38" s="1"/>
      <c r="W38" s="1"/>
    </row>
    <row r="39" spans="1:23" ht="13.5" customHeight="1" x14ac:dyDescent="0.25">
      <c r="A39" s="39">
        <f t="shared" ref="A39:C39" si="68">A38+TIME(0,0,(3600*($O39-$O38)/(INDEX($T$5:$AB$6,MATCH(A$15,$S$5:$S$6,0),MATCH(CONCATENATE($P39,$Q39),$T$4:$AB$4,0)))+$T$8))</f>
        <v>0.35160879629629627</v>
      </c>
      <c r="B39" s="40">
        <f t="shared" si="68"/>
        <v>0.7057754629629629</v>
      </c>
      <c r="C39" s="40">
        <f t="shared" si="68"/>
        <v>0.71966435185185185</v>
      </c>
      <c r="D39" s="40"/>
      <c r="E39" s="40"/>
      <c r="F39" s="48">
        <v>1.4</v>
      </c>
      <c r="G39" s="42">
        <v>23</v>
      </c>
      <c r="H39" s="49" t="s">
        <v>69</v>
      </c>
      <c r="I39" s="50">
        <v>0.25</v>
      </c>
      <c r="J39" s="50">
        <v>0.60416666666666663</v>
      </c>
      <c r="K39" s="50">
        <v>0.625</v>
      </c>
      <c r="L39" s="40"/>
      <c r="M39" s="44"/>
      <c r="O39" s="5">
        <f t="shared" si="3"/>
        <v>36.200000000000003</v>
      </c>
      <c r="P39" s="8">
        <v>1</v>
      </c>
      <c r="Q39" s="45" t="s">
        <v>47</v>
      </c>
      <c r="R39" s="46">
        <f t="shared" ref="R39:S39" si="69">TIME(0,0,(3600*($O39-$O38)/(INDEX($T$5:$AB$6,MATCH(R$15,$S$5:$S$6,0),MATCH((CONCATENATE($P39,$Q39)),$T$4:$AB$4,0)))))</f>
        <v>1.1574074074074076E-3</v>
      </c>
      <c r="S39" s="46">
        <f t="shared" si="69"/>
        <v>1.4583333333333334E-3</v>
      </c>
      <c r="T39" s="1"/>
      <c r="U39" s="47"/>
      <c r="V39" s="1"/>
      <c r="W39" s="1"/>
    </row>
    <row r="40" spans="1:23" ht="13.5" customHeight="1" x14ac:dyDescent="0.25">
      <c r="A40" s="39"/>
      <c r="B40" s="40"/>
      <c r="C40" s="40"/>
      <c r="D40" s="40"/>
      <c r="E40" s="40"/>
      <c r="F40" s="48"/>
      <c r="G40" s="48"/>
      <c r="H40" s="49"/>
      <c r="I40" s="40"/>
      <c r="J40" s="40"/>
      <c r="K40" s="40"/>
      <c r="L40" s="40"/>
      <c r="M40" s="44"/>
      <c r="R40" s="46"/>
      <c r="S40" s="46"/>
      <c r="T40" s="1"/>
      <c r="U40" s="47"/>
      <c r="V40" s="1"/>
      <c r="W40" s="1"/>
    </row>
    <row r="41" spans="1:23" ht="13.5" customHeight="1" x14ac:dyDescent="0.2">
      <c r="A41" s="51" t="s">
        <v>70</v>
      </c>
      <c r="B41" s="52" t="s">
        <v>70</v>
      </c>
      <c r="C41" s="52">
        <v>7</v>
      </c>
      <c r="D41" s="53"/>
      <c r="E41" s="53"/>
      <c r="F41" s="52"/>
      <c r="G41" s="52"/>
      <c r="H41" s="54"/>
      <c r="I41" s="53" t="str">
        <f t="shared" ref="I41:K41" si="70">A41</f>
        <v>1=6</v>
      </c>
      <c r="J41" s="53" t="str">
        <f t="shared" si="70"/>
        <v>1=6</v>
      </c>
      <c r="K41" s="52">
        <f t="shared" si="70"/>
        <v>7</v>
      </c>
      <c r="L41" s="53"/>
      <c r="M41" s="55"/>
    </row>
    <row r="42" spans="1:23" ht="13.5" customHeight="1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</row>
    <row r="43" spans="1:23" ht="13.5" customHeight="1" x14ac:dyDescent="0.2">
      <c r="I43" s="5" t="s">
        <v>71</v>
      </c>
    </row>
    <row r="44" spans="1:23" ht="13.5" customHeight="1" x14ac:dyDescent="0.2"/>
    <row r="45" spans="1:23" ht="13.5" customHeight="1" x14ac:dyDescent="0.2"/>
    <row r="46" spans="1:23" ht="13.5" customHeight="1" x14ac:dyDescent="0.2"/>
    <row r="47" spans="1:23" ht="13.5" customHeight="1" x14ac:dyDescent="0.2"/>
    <row r="48" spans="1:23" ht="13.5" customHeight="1" x14ac:dyDescent="0.2"/>
    <row r="49" spans="1:28" ht="13.5" customHeight="1" x14ac:dyDescent="0.2"/>
    <row r="50" spans="1:28" ht="13.5" customHeight="1" x14ac:dyDescent="0.2"/>
    <row r="51" spans="1:28" ht="13.5" customHeight="1" x14ac:dyDescent="0.2"/>
    <row r="52" spans="1:28" ht="13.5" customHeight="1" x14ac:dyDescent="0.2"/>
    <row r="53" spans="1:28" ht="13.5" customHeight="1" x14ac:dyDescent="0.2"/>
    <row r="54" spans="1:28" ht="13.5" customHeight="1" x14ac:dyDescent="0.2"/>
    <row r="55" spans="1:28" ht="13.5" customHeight="1" x14ac:dyDescent="0.2"/>
    <row r="56" spans="1:28" ht="13.5" customHeight="1" x14ac:dyDescent="0.2"/>
    <row r="57" spans="1:28" ht="13.5" customHeight="1" x14ac:dyDescent="0.2"/>
    <row r="58" spans="1:28" ht="13.5" customHeight="1" x14ac:dyDescent="0.2"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</row>
    <row r="59" spans="1:28" ht="13.5" customHeight="1" x14ac:dyDescent="0.2"/>
    <row r="60" spans="1:28" ht="13.5" customHeight="1" x14ac:dyDescent="0.2"/>
    <row r="61" spans="1:28" ht="13.5" customHeight="1" x14ac:dyDescent="0.2"/>
    <row r="62" spans="1:28" ht="13.5" customHeight="1" x14ac:dyDescent="0.2"/>
    <row r="63" spans="1:28" ht="13.5" customHeight="1" x14ac:dyDescent="0.2"/>
    <row r="64" spans="1:28" ht="19.5" customHeight="1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10" ht="12.75" customHeight="1" x14ac:dyDescent="0.2"/>
    <row r="66" spans="1:10" ht="12.75" customHeight="1" x14ac:dyDescent="0.2"/>
    <row r="67" spans="1:10" ht="12.75" customHeight="1" x14ac:dyDescent="0.2"/>
    <row r="68" spans="1:10" ht="12.75" customHeight="1" x14ac:dyDescent="0.25">
      <c r="A68" s="56"/>
      <c r="B68" s="56"/>
      <c r="C68" s="56"/>
      <c r="D68" s="56"/>
      <c r="E68" s="56"/>
      <c r="F68" s="56"/>
      <c r="G68" s="56"/>
      <c r="H68" s="56"/>
    </row>
    <row r="69" spans="1:10" ht="12.75" customHeight="1" x14ac:dyDescent="0.2">
      <c r="B69" s="57"/>
      <c r="C69" s="57"/>
      <c r="D69" s="57"/>
      <c r="E69" s="57"/>
      <c r="F69" s="57"/>
      <c r="G69" s="57"/>
    </row>
    <row r="70" spans="1:10" ht="12.75" customHeight="1" x14ac:dyDescent="0.2">
      <c r="B70" s="57"/>
      <c r="C70" s="57"/>
      <c r="D70" s="57"/>
      <c r="E70" s="57"/>
      <c r="F70" s="57"/>
      <c r="G70" s="57"/>
    </row>
    <row r="71" spans="1:10" ht="12.75" customHeight="1" x14ac:dyDescent="0.2">
      <c r="B71" s="57"/>
      <c r="C71" s="57"/>
      <c r="D71" s="57"/>
      <c r="E71" s="57"/>
      <c r="F71" s="57"/>
    </row>
    <row r="72" spans="1:10" ht="12.75" customHeight="1" x14ac:dyDescent="0.2">
      <c r="B72" s="57"/>
    </row>
    <row r="73" spans="1:10" ht="12.75" customHeight="1" x14ac:dyDescent="0.2">
      <c r="B73" s="57"/>
    </row>
    <row r="74" spans="1:10" ht="12.75" customHeight="1" x14ac:dyDescent="0.2">
      <c r="B74" s="57"/>
    </row>
    <row r="75" spans="1:10" ht="12.75" customHeight="1" x14ac:dyDescent="0.2">
      <c r="B75" s="57"/>
    </row>
    <row r="76" spans="1:10" ht="12.75" customHeight="1" x14ac:dyDescent="0.25">
      <c r="A76" s="56"/>
      <c r="B76" s="56"/>
      <c r="C76" s="56"/>
      <c r="D76" s="56"/>
      <c r="E76" s="56"/>
      <c r="F76" s="56"/>
      <c r="G76" s="56"/>
      <c r="H76" s="56"/>
      <c r="I76" s="56"/>
      <c r="J76" s="56"/>
    </row>
    <row r="77" spans="1:10" ht="12.75" customHeight="1" x14ac:dyDescent="0.25">
      <c r="A77" s="56"/>
    </row>
    <row r="78" spans="1:10" ht="16.5" customHeight="1" x14ac:dyDescent="0.2"/>
    <row r="79" spans="1:10" ht="16.5" customHeight="1" x14ac:dyDescent="0.2"/>
    <row r="80" spans="1:10" ht="16.5" customHeight="1" x14ac:dyDescent="0.2"/>
    <row r="81" ht="16.5" customHeight="1" x14ac:dyDescent="0.2"/>
    <row r="82" ht="16.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</sheetData>
  <mergeCells count="8">
    <mergeCell ref="A13:E1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Luigino</cp:lastModifiedBy>
  <dcterms:created xsi:type="dcterms:W3CDTF">2002-03-26T19:23:05Z</dcterms:created>
  <dcterms:modified xsi:type="dcterms:W3CDTF">2022-03-28T12:13:07Z</dcterms:modified>
</cp:coreProperties>
</file>