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8 septembrie 2022" sheetId="1" r:id="rId1"/>
  </sheets>
  <definedNames>
    <definedName name="_xlnm.Database" localSheetId="0">#REF!</definedName>
    <definedName name="_xlnm.Database">#REF!</definedName>
    <definedName name="_xlnm.Print_Titles" localSheetId="0">'28 septembrie 2022'!$10:$13</definedName>
  </definedNames>
  <calcPr calcId="125725"/>
</workbook>
</file>

<file path=xl/calcChain.xml><?xml version="1.0" encoding="utf-8"?>
<calcChain xmlns="http://schemas.openxmlformats.org/spreadsheetml/2006/main">
  <c r="C330" i="1"/>
  <c r="C329"/>
  <c r="C328"/>
  <c r="C327"/>
  <c r="C167"/>
  <c r="C165" s="1"/>
  <c r="C163" s="1"/>
  <c r="C161" s="1"/>
  <c r="C159" s="1"/>
  <c r="C157" s="1"/>
  <c r="C168"/>
  <c r="C166" s="1"/>
  <c r="C164" s="1"/>
  <c r="C459"/>
  <c r="C457" s="1"/>
  <c r="C455" s="1"/>
  <c r="C453" s="1"/>
  <c r="C451" s="1"/>
  <c r="C458"/>
  <c r="C456"/>
  <c r="C454"/>
  <c r="C452" s="1"/>
  <c r="C450" s="1"/>
  <c r="C444"/>
  <c r="C443"/>
  <c r="C441" s="1"/>
  <c r="C426" s="1"/>
  <c r="C211" s="1"/>
  <c r="C46" s="1"/>
  <c r="C442"/>
  <c r="C438"/>
  <c r="C437"/>
  <c r="C436"/>
  <c r="C434" s="1"/>
  <c r="C432" s="1"/>
  <c r="C430" s="1"/>
  <c r="C435"/>
  <c r="C433" s="1"/>
  <c r="C431" s="1"/>
  <c r="C429" s="1"/>
  <c r="C427"/>
  <c r="C212" s="1"/>
  <c r="C47" s="1"/>
  <c r="C406"/>
  <c r="C405"/>
  <c r="C399" s="1"/>
  <c r="C400"/>
  <c r="C391" s="1"/>
  <c r="C389" s="1"/>
  <c r="C387" s="1"/>
  <c r="C385" s="1"/>
  <c r="C383" s="1"/>
  <c r="C377"/>
  <c r="C375" s="1"/>
  <c r="C373" s="1"/>
  <c r="C371" s="1"/>
  <c r="C376"/>
  <c r="C374"/>
  <c r="C372" s="1"/>
  <c r="C370" s="1"/>
  <c r="C366"/>
  <c r="C365"/>
  <c r="C364"/>
  <c r="C240" s="1"/>
  <c r="C363"/>
  <c r="C239" s="1"/>
  <c r="C336"/>
  <c r="C334" s="1"/>
  <c r="C238" s="1"/>
  <c r="C208" s="1"/>
  <c r="C43" s="1"/>
  <c r="C335"/>
  <c r="C333"/>
  <c r="C322"/>
  <c r="C321"/>
  <c r="C295"/>
  <c r="C294"/>
  <c r="C289"/>
  <c r="C283" s="1"/>
  <c r="C288"/>
  <c r="C285"/>
  <c r="C284"/>
  <c r="C282"/>
  <c r="C280" s="1"/>
  <c r="C278" s="1"/>
  <c r="C276" s="1"/>
  <c r="C274" s="1"/>
  <c r="C270"/>
  <c r="C269"/>
  <c r="C268"/>
  <c r="C266" s="1"/>
  <c r="C264" s="1"/>
  <c r="C262" s="1"/>
  <c r="C260" s="1"/>
  <c r="C267"/>
  <c r="C265" s="1"/>
  <c r="C263" s="1"/>
  <c r="C261" s="1"/>
  <c r="C259" s="1"/>
  <c r="C255"/>
  <c r="C254"/>
  <c r="C251"/>
  <c r="C249" s="1"/>
  <c r="C247" s="1"/>
  <c r="C245" s="1"/>
  <c r="C243" s="1"/>
  <c r="C250"/>
  <c r="C248" s="1"/>
  <c r="C246" s="1"/>
  <c r="C244" s="1"/>
  <c r="C242" s="1"/>
  <c r="C237"/>
  <c r="C207" s="1"/>
  <c r="C42" s="1"/>
  <c r="C230"/>
  <c r="C229" s="1"/>
  <c r="C226"/>
  <c r="C196" s="1"/>
  <c r="C29" s="1"/>
  <c r="C225"/>
  <c r="C195" s="1"/>
  <c r="C28" s="1"/>
  <c r="C200"/>
  <c r="C199" s="1"/>
  <c r="C179"/>
  <c r="C178"/>
  <c r="C176" s="1"/>
  <c r="C174" s="1"/>
  <c r="C172" s="1"/>
  <c r="C170" s="1"/>
  <c r="C177"/>
  <c r="C175"/>
  <c r="C173" s="1"/>
  <c r="C171" s="1"/>
  <c r="C153"/>
  <c r="C151" s="1"/>
  <c r="C152"/>
  <c r="C150" s="1"/>
  <c r="C142"/>
  <c r="C140" s="1"/>
  <c r="C141"/>
  <c r="C139" s="1"/>
  <c r="C125"/>
  <c r="C102" s="1"/>
  <c r="C124"/>
  <c r="C122" s="1"/>
  <c r="C120" s="1"/>
  <c r="C101"/>
  <c r="C92"/>
  <c r="C58" s="1"/>
  <c r="C91"/>
  <c r="C57" s="1"/>
  <c r="C79"/>
  <c r="C78"/>
  <c r="C77"/>
  <c r="C75" s="1"/>
  <c r="C73" s="1"/>
  <c r="C71" s="1"/>
  <c r="C69" s="1"/>
  <c r="C76"/>
  <c r="C74" s="1"/>
  <c r="C72" s="1"/>
  <c r="C70" s="1"/>
  <c r="C68" s="1"/>
  <c r="C18"/>
  <c r="C326" l="1"/>
  <c r="C316" s="1"/>
  <c r="C325"/>
  <c r="C315" s="1"/>
  <c r="C313" s="1"/>
  <c r="C311" s="1"/>
  <c r="C309" s="1"/>
  <c r="C390"/>
  <c r="C388" s="1"/>
  <c r="C386" s="1"/>
  <c r="C384" s="1"/>
  <c r="C382" s="1"/>
  <c r="C397"/>
  <c r="C395" s="1"/>
  <c r="C393" s="1"/>
  <c r="C135"/>
  <c r="C133" s="1"/>
  <c r="C131" s="1"/>
  <c r="C129" s="1"/>
  <c r="C107"/>
  <c r="C105" s="1"/>
  <c r="C103" s="1"/>
  <c r="C99" s="1"/>
  <c r="C55"/>
  <c r="C53" s="1"/>
  <c r="C51" s="1"/>
  <c r="C162"/>
  <c r="C160" s="1"/>
  <c r="C158" s="1"/>
  <c r="C118"/>
  <c r="C116" s="1"/>
  <c r="C114" s="1"/>
  <c r="C281"/>
  <c r="C279" s="1"/>
  <c r="C277" s="1"/>
  <c r="C275" s="1"/>
  <c r="C108"/>
  <c r="C106" s="1"/>
  <c r="C104" s="1"/>
  <c r="C100" s="1"/>
  <c r="C136"/>
  <c r="C134" s="1"/>
  <c r="C132" s="1"/>
  <c r="C130" s="1"/>
  <c r="C19"/>
  <c r="C56"/>
  <c r="C54" s="1"/>
  <c r="C52" s="1"/>
  <c r="C149"/>
  <c r="C147" s="1"/>
  <c r="C112"/>
  <c r="C148"/>
  <c r="C146" s="1"/>
  <c r="C111"/>
  <c r="C210"/>
  <c r="C45" s="1"/>
  <c r="C209"/>
  <c r="C44" s="1"/>
  <c r="C66"/>
  <c r="C123"/>
  <c r="C121" s="1"/>
  <c r="C398"/>
  <c r="C396" s="1"/>
  <c r="C394" s="1"/>
  <c r="C425"/>
  <c r="C423" s="1"/>
  <c r="C421" s="1"/>
  <c r="C65"/>
  <c r="C424"/>
  <c r="C422" s="1"/>
  <c r="C90"/>
  <c r="C88" s="1"/>
  <c r="C86" s="1"/>
  <c r="C84" s="1"/>
  <c r="C224"/>
  <c r="C89"/>
  <c r="C87" s="1"/>
  <c r="C85" s="1"/>
  <c r="C83" s="1"/>
  <c r="C117"/>
  <c r="C115" s="1"/>
  <c r="C113" s="1"/>
  <c r="C223"/>
  <c r="C235"/>
  <c r="C236" l="1"/>
  <c r="C234" s="1"/>
  <c r="C232" s="1"/>
  <c r="C228" s="1"/>
  <c r="C314"/>
  <c r="C312" s="1"/>
  <c r="C310" s="1"/>
  <c r="C98"/>
  <c r="C64"/>
  <c r="C62" s="1"/>
  <c r="C60" s="1"/>
  <c r="C50" s="1"/>
  <c r="C39"/>
  <c r="C63"/>
  <c r="C61" s="1"/>
  <c r="C59" s="1"/>
  <c r="C38"/>
  <c r="C24"/>
  <c r="C419"/>
  <c r="C420"/>
  <c r="C418" s="1"/>
  <c r="C194"/>
  <c r="C222"/>
  <c r="C220" s="1"/>
  <c r="C218" s="1"/>
  <c r="C49"/>
  <c r="C193"/>
  <c r="C221"/>
  <c r="C219" s="1"/>
  <c r="C217" s="1"/>
  <c r="C205"/>
  <c r="C233"/>
  <c r="C231" s="1"/>
  <c r="C227" s="1"/>
  <c r="C33"/>
  <c r="C110"/>
  <c r="C32"/>
  <c r="C109"/>
  <c r="C97" s="1"/>
  <c r="C25"/>
  <c r="C216" l="1"/>
  <c r="C206"/>
  <c r="C41" s="1"/>
  <c r="C37" s="1"/>
  <c r="C35" s="1"/>
  <c r="C31" s="1"/>
  <c r="C215"/>
  <c r="C27"/>
  <c r="C23" s="1"/>
  <c r="C21" s="1"/>
  <c r="C17" s="1"/>
  <c r="C192"/>
  <c r="C190" s="1"/>
  <c r="C188" s="1"/>
  <c r="C26"/>
  <c r="C191"/>
  <c r="C189" s="1"/>
  <c r="C187" s="1"/>
  <c r="C185" s="1"/>
  <c r="C40"/>
  <c r="C36" s="1"/>
  <c r="C34" s="1"/>
  <c r="C30" s="1"/>
  <c r="C203"/>
  <c r="C201" s="1"/>
  <c r="C197" s="1"/>
  <c r="C22"/>
  <c r="C20" s="1"/>
  <c r="C16" s="1"/>
  <c r="C204" l="1"/>
  <c r="C202" s="1"/>
  <c r="C198" s="1"/>
  <c r="C186" s="1"/>
  <c r="C15"/>
  <c r="C14"/>
</calcChain>
</file>

<file path=xl/sharedStrings.xml><?xml version="1.0" encoding="utf-8"?>
<sst xmlns="http://schemas.openxmlformats.org/spreadsheetml/2006/main" count="699" uniqueCount="113">
  <si>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</si>
  <si>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</si>
  <si>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</si>
  <si>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</si>
  <si>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</si>
  <si>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</si>
  <si>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</si>
  <si>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</si>
  <si>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</si>
  <si>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</si>
  <si>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</si>
  <si>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</si>
  <si>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</si>
  <si>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</si>
  <si>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 xml:space="preserve">58.  Proiecte cu finantare din fonduri externe nerambursabile postaderare </t>
  </si>
  <si>
    <t>71 Active nefinanciare</t>
  </si>
  <si>
    <t>71.01.Active fixe</t>
  </si>
  <si>
    <t>71.01.01. Constructii</t>
  </si>
  <si>
    <t>71.01.02.Masini, echipamente si mijloace de transport</t>
  </si>
  <si>
    <t>71.01.30.Alte active fixe</t>
  </si>
  <si>
    <t xml:space="preserve">10 Venituri proprii </t>
  </si>
  <si>
    <t>71.01.03.Mobilier, aparatura birotica si alte active corporale</t>
  </si>
  <si>
    <t>71.03 Reparatii capitale aferente activelor fixe</t>
  </si>
  <si>
    <t>A. Obiective (proiecte) de investiţii în continuare</t>
  </si>
  <si>
    <t>Total surse de finanţare</t>
  </si>
  <si>
    <t xml:space="preserve"> 02 Buget local</t>
  </si>
  <si>
    <t>71.01. Active fixe</t>
  </si>
  <si>
    <t>71.01.01.Constructii</t>
  </si>
  <si>
    <t>CAPITOLUL 66.10 SANATATE</t>
  </si>
  <si>
    <t>TOTAL GENERAL</t>
  </si>
  <si>
    <t>din care</t>
  </si>
  <si>
    <t>Spitalul Judetean de Urgenta Pitesti</t>
  </si>
  <si>
    <t xml:space="preserve"> Construire corp de cladire nou la Spitalul Judetean de Urgenta Pitesti </t>
  </si>
  <si>
    <t>CAPITOLUL 84.02 TRANSPORTURI</t>
  </si>
  <si>
    <t xml:space="preserve">02 Buget local </t>
  </si>
  <si>
    <t>Modernizare DJ 704 H Merisani-Baiculesti-Curtea de Arges, km 13+035-17+600, L=4,565 km</t>
  </si>
  <si>
    <t xml:space="preserve">B. Obiective (proiecte) de investiţii noi </t>
  </si>
  <si>
    <t xml:space="preserve"> 1. Total surse de finanţare</t>
  </si>
  <si>
    <t>CAPITOLUL 51.02 AUTORITATI EXECUTIVE SI LEGISLATIVE</t>
  </si>
  <si>
    <t xml:space="preserve">      din care</t>
  </si>
  <si>
    <t xml:space="preserve">    din care:</t>
  </si>
  <si>
    <r>
      <rPr>
        <sz val="7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</si>
  <si>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t>CAPITOLUL 61.02 ORDINE PUBLICA SI SIGURANTA NATIONALA</t>
  </si>
  <si>
    <t>71.01.01 Constructii</t>
  </si>
  <si>
    <t>Inspectoratul pentru Situatii de Urgenta</t>
  </si>
  <si>
    <t>Operationalizarea Dispeceratului Integrat la nivelul judetului Arges</t>
  </si>
  <si>
    <t>Spitalul de Pmeumoftiziologie "Sf. Andrei" Valea Iasului</t>
  </si>
  <si>
    <t>CAPITOLUL 67.10 CULTURA,RECREERE SI RELIGIE</t>
  </si>
  <si>
    <t>10 Venituri proprii</t>
  </si>
  <si>
    <t>Teatrul "Al. Davila" Pitesti</t>
  </si>
  <si>
    <t>Consolidarea si modernizarea imobilului situat in str.Domnita Balasa, nr.19, apartinand Teatrului Davila Pitesti, denumita Sala Aschiuta, judetul Arges</t>
  </si>
  <si>
    <t>1. Modernizare DJ 704 E Ursoaia - Bascovele - Ceauresti, km 3+100 - 7+600, L=4,5 km, judetul Arges</t>
  </si>
  <si>
    <t>2. Modernizare DJ 731 D , km 15+075 - 16+825, L=1,75 km, comuna Cosesti, judetul.Arges</t>
  </si>
  <si>
    <t xml:space="preserve">C. Alte cheltuieli de investiţii </t>
  </si>
  <si>
    <t xml:space="preserve">     din care:</t>
  </si>
  <si>
    <t>71.01 Active fixe</t>
  </si>
  <si>
    <t>56 Proiecte cu finantare din fonduri externe nerambursabile postaderare</t>
  </si>
  <si>
    <t>b. dotari independente</t>
  </si>
  <si>
    <t>Sistem Desktop PC</t>
  </si>
  <si>
    <t>Licenta AOMEI Backupper Tech Plus / Multi-Manager</t>
  </si>
  <si>
    <t>Imprimanta laser de retea color A3</t>
  </si>
  <si>
    <t>1. Spitalul de Psihiatrie "Sf.Maria" Vedea</t>
  </si>
  <si>
    <t xml:space="preserve">Generator electric </t>
  </si>
  <si>
    <t>2. Spitalul Orasenesc "Regele Carol I" Costesti</t>
  </si>
  <si>
    <t xml:space="preserve">Incubator hibrid inchis-deschis si pt transport intraspitalicesc </t>
  </si>
  <si>
    <t>Incubator deschis tip masa de reanimare</t>
  </si>
  <si>
    <t>3. Spitalul de Boli Cronice si Geriatrie Stefanesti</t>
  </si>
  <si>
    <t xml:space="preserve">Electrocardiograf cu 3 canale cu interpretare rezultat </t>
  </si>
  <si>
    <t xml:space="preserve">Electrocardiograf </t>
  </si>
  <si>
    <t xml:space="preserve">Concentrator de oxigen </t>
  </si>
  <si>
    <t>Microscop optic in camp luminos</t>
  </si>
  <si>
    <t>Aparat de incalzit perfuzii</t>
  </si>
  <si>
    <t>Aparat drenaj limfatic</t>
  </si>
  <si>
    <t>1. Muzeul Judetean Arges</t>
  </si>
  <si>
    <t>Achizitie si montaj centrala termica pe peleti 80kw</t>
  </si>
  <si>
    <t>2. Teatrul "Al. Davila" Pitesti</t>
  </si>
  <si>
    <t>Autoutilitara</t>
  </si>
  <si>
    <t>Microbuz</t>
  </si>
  <si>
    <t>Remorca auto carosata 2500 kg</t>
  </si>
  <si>
    <t>Camera video  profesionala</t>
  </si>
  <si>
    <t>Stabilizator</t>
  </si>
  <si>
    <t>Laptop</t>
  </si>
  <si>
    <t xml:space="preserve">Mixer video </t>
  </si>
  <si>
    <t>Monitor streaming</t>
  </si>
  <si>
    <t>Aparat foto cu doua obiective</t>
  </si>
  <si>
    <t>Totem exterior intrare teatru</t>
  </si>
  <si>
    <t xml:space="preserve">Totem interior </t>
  </si>
  <si>
    <t>Videoproiector</t>
  </si>
  <si>
    <t>Moving heads</t>
  </si>
  <si>
    <t>SourceFour LED serie3 15-30</t>
  </si>
  <si>
    <t xml:space="preserve">ColorSource Spot  Barrel XLR </t>
  </si>
  <si>
    <t>Masina de fum greu</t>
  </si>
  <si>
    <t>Muzeul Judetean Arges</t>
  </si>
  <si>
    <t>Film planetariu cu licenta</t>
  </si>
  <si>
    <t>CAPITOLUL 84 .02 TRANSPORTURI</t>
  </si>
  <si>
    <t xml:space="preserve">Achizitie Lame zapada pentru sasiu 8x4 </t>
  </si>
  <si>
    <t>c. cheltuieli aferente studiilor de fezabilitate si alte studii</t>
  </si>
  <si>
    <t xml:space="preserve"> Teatrul "Al. Davila" Pitesti</t>
  </si>
  <si>
    <t xml:space="preserve">Proiectare instalatie detectare avertizare incendiu </t>
  </si>
  <si>
    <t xml:space="preserve">Proiectare instalatie sprinkler si hidranti </t>
  </si>
  <si>
    <t>Proiectare si executie sistem alarmare antiefractie si TV</t>
  </si>
  <si>
    <t>Proiectare acoperis cu arcade si invelitoare demontabila la Gradina de Vara</t>
  </si>
  <si>
    <t>Proiectare si achizitie lift/rampa  persoane cu dizabilitati</t>
  </si>
  <si>
    <t>e. alte cheltuieli asimilate investitiilor</t>
  </si>
  <si>
    <t>71.01.30 Alte active fixe</t>
  </si>
  <si>
    <t xml:space="preserve"> Spitalul de Pediatrie Pitesti</t>
  </si>
  <si>
    <t>Cazan de producere agent termic pentru incalzire si apa calda 1250 kw (PT, avize ISCIR, montaj si PIF</t>
  </si>
  <si>
    <t>Spitalul de Boli Cronice si Geriatrie "Constantin Balaceanu Stolnici" Stefanesti</t>
  </si>
  <si>
    <t>Inlocuire instalatie electrica cladire spital</t>
  </si>
  <si>
    <t>Lucrare de reparatii privind inlocuirea grupului de pompare a Rezervorului de apa pentru stingere incendiu</t>
  </si>
  <si>
    <t>Proiectare, achizitie si montaj centrala termica pe peleti</t>
  </si>
  <si>
    <t xml:space="preserve"> </t>
  </si>
  <si>
    <t xml:space="preserve">                                                       ANEXA nr. 3 la H.C.J. nr.265/28.09.2022</t>
  </si>
</sst>
</file>

<file path=xl/styles.xml><?xml version="1.0" encoding="utf-8"?>
<styleSheet xmlns="http://schemas.openxmlformats.org/spreadsheetml/2006/main">
  <fonts count="2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1"/>
      <name val="Times New Roman"/>
      <family val="1"/>
    </font>
    <font>
      <b/>
      <sz val="11"/>
      <color theme="1"/>
      <name val="Times New Roman"/>
      <family val="1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57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4" fillId="3" borderId="4" xfId="0" applyFont="1" applyFill="1" applyBorder="1"/>
    <xf numFmtId="0" fontId="4" fillId="3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0" fontId="0" fillId="2" borderId="0" xfId="0" applyFill="1" applyBorder="1"/>
    <xf numFmtId="4" fontId="0" fillId="2" borderId="0" xfId="0" applyNumberFormat="1" applyFill="1"/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0" fontId="3" fillId="0" borderId="2" xfId="0" applyFont="1" applyFill="1" applyBorder="1" applyAlignment="1">
      <alignment wrapText="1"/>
    </xf>
    <xf numFmtId="4" fontId="0" fillId="2" borderId="0" xfId="0" applyNumberFormat="1" applyFill="1" applyBorder="1"/>
    <xf numFmtId="0" fontId="3" fillId="0" borderId="3" xfId="0" applyFont="1" applyFill="1" applyBorder="1" applyAlignment="1">
      <alignment wrapText="1"/>
    </xf>
    <xf numFmtId="0" fontId="2" fillId="0" borderId="3" xfId="0" applyFont="1" applyFill="1" applyBorder="1" applyAlignment="1"/>
    <xf numFmtId="0" fontId="7" fillId="0" borderId="2" xfId="0" applyFont="1" applyFill="1" applyBorder="1" applyAlignment="1"/>
    <xf numFmtId="0" fontId="2" fillId="0" borderId="2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4" fillId="3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4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12" fillId="0" borderId="0" xfId="0" applyFont="1" applyFill="1"/>
    <xf numFmtId="0" fontId="12" fillId="2" borderId="0" xfId="0" applyFont="1" applyFill="1"/>
    <xf numFmtId="0" fontId="3" fillId="0" borderId="2" xfId="0" applyFont="1" applyFill="1" applyBorder="1"/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/>
    <xf numFmtId="0" fontId="2" fillId="2" borderId="0" xfId="0" applyFont="1" applyFill="1"/>
    <xf numFmtId="0" fontId="6" fillId="0" borderId="2" xfId="0" applyFont="1" applyFill="1" applyBorder="1"/>
    <xf numFmtId="4" fontId="2" fillId="2" borderId="5" xfId="0" applyNumberFormat="1" applyFont="1" applyFill="1" applyBorder="1" applyAlignment="1">
      <alignment horizontal="right"/>
    </xf>
    <xf numFmtId="2" fontId="0" fillId="2" borderId="0" xfId="0" applyNumberForma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6" fillId="2" borderId="0" xfId="0" applyFont="1" applyFill="1"/>
    <xf numFmtId="0" fontId="6" fillId="2" borderId="4" xfId="0" applyFont="1" applyFill="1" applyBorder="1"/>
    <xf numFmtId="0" fontId="6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4" fontId="3" fillId="0" borderId="5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3" fillId="2" borderId="0" xfId="0" applyFont="1" applyFill="1"/>
    <xf numFmtId="0" fontId="4" fillId="3" borderId="6" xfId="0" applyFont="1" applyFill="1" applyBorder="1" applyAlignment="1"/>
    <xf numFmtId="0" fontId="4" fillId="3" borderId="7" xfId="0" applyFont="1" applyFill="1" applyBorder="1" applyAlignment="1"/>
    <xf numFmtId="0" fontId="4" fillId="3" borderId="8" xfId="0" applyFont="1" applyFill="1" applyBorder="1" applyAlignment="1"/>
    <xf numFmtId="0" fontId="4" fillId="0" borderId="0" xfId="0" applyFont="1" applyFill="1" applyBorder="1" applyAlignment="1"/>
    <xf numFmtId="0" fontId="4" fillId="2" borderId="0" xfId="0" applyFont="1" applyFill="1" applyBorder="1" applyAlignment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2" xfId="0" applyFont="1" applyFill="1" applyBorder="1"/>
    <xf numFmtId="0" fontId="13" fillId="2" borderId="2" xfId="1" applyNumberFormat="1" applyFont="1" applyFill="1" applyBorder="1" applyAlignment="1">
      <alignment horizontal="left" vertical="center" wrapText="1"/>
    </xf>
    <xf numFmtId="0" fontId="3" fillId="2" borderId="4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8" fillId="0" borderId="3" xfId="0" applyFont="1" applyFill="1" applyBorder="1"/>
    <xf numFmtId="0" fontId="3" fillId="2" borderId="3" xfId="0" applyFont="1" applyFill="1" applyBorder="1" applyAlignment="1">
      <alignment horizontal="center"/>
    </xf>
    <xf numFmtId="0" fontId="8" fillId="0" borderId="4" xfId="0" applyFont="1" applyFill="1" applyBorder="1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1" fillId="0" borderId="2" xfId="0" applyFont="1" applyFill="1" applyBorder="1"/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6" fillId="0" borderId="2" xfId="0" applyFont="1" applyFill="1" applyBorder="1" applyAlignment="1">
      <alignment wrapText="1"/>
    </xf>
    <xf numFmtId="0" fontId="2" fillId="0" borderId="0" xfId="0" applyFont="1" applyFill="1" applyBorder="1"/>
    <xf numFmtId="0" fontId="2" fillId="2" borderId="0" xfId="0" applyFont="1" applyFill="1" applyBorder="1"/>
    <xf numFmtId="0" fontId="2" fillId="0" borderId="0" xfId="0" applyFont="1" applyFill="1"/>
    <xf numFmtId="0" fontId="9" fillId="0" borderId="4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3" fillId="2" borderId="5" xfId="1" applyNumberFormat="1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/>
    </xf>
    <xf numFmtId="4" fontId="17" fillId="2" borderId="5" xfId="0" applyNumberFormat="1" applyFont="1" applyFill="1" applyBorder="1" applyAlignment="1">
      <alignment horizontal="right"/>
    </xf>
    <xf numFmtId="0" fontId="18" fillId="3" borderId="0" xfId="0" applyFont="1" applyFill="1"/>
    <xf numFmtId="0" fontId="18" fillId="2" borderId="0" xfId="0" applyFont="1" applyFill="1"/>
    <xf numFmtId="4" fontId="3" fillId="2" borderId="4" xfId="0" applyNumberFormat="1" applyFont="1" applyFill="1" applyBorder="1" applyAlignment="1">
      <alignment horizontal="right"/>
    </xf>
    <xf numFmtId="0" fontId="6" fillId="0" borderId="2" xfId="2" applyFont="1" applyBorder="1"/>
    <xf numFmtId="0" fontId="2" fillId="0" borderId="2" xfId="2" applyFont="1" applyBorder="1" applyAlignment="1">
      <alignment horizontal="center"/>
    </xf>
    <xf numFmtId="4" fontId="2" fillId="0" borderId="5" xfId="2" applyNumberFormat="1" applyFont="1" applyBorder="1"/>
    <xf numFmtId="0" fontId="19" fillId="0" borderId="0" xfId="2" applyFont="1" applyFill="1"/>
    <xf numFmtId="0" fontId="19" fillId="2" borderId="0" xfId="2" applyFont="1" applyFill="1"/>
    <xf numFmtId="0" fontId="19" fillId="0" borderId="0" xfId="2" applyFont="1"/>
    <xf numFmtId="0" fontId="2" fillId="0" borderId="4" xfId="2" applyFont="1" applyBorder="1"/>
    <xf numFmtId="0" fontId="2" fillId="0" borderId="4" xfId="2" applyFont="1" applyBorder="1" applyAlignment="1">
      <alignment horizont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/>
    <xf numFmtId="4" fontId="12" fillId="3" borderId="0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4" fontId="12" fillId="2" borderId="8" xfId="0" applyNumberFormat="1" applyFont="1" applyFill="1" applyBorder="1" applyAlignment="1">
      <alignment horizontal="right"/>
    </xf>
    <xf numFmtId="4" fontId="12" fillId="2" borderId="5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12" fillId="3" borderId="0" xfId="0" applyFont="1" applyFill="1"/>
    <xf numFmtId="0" fontId="3" fillId="6" borderId="4" xfId="0" applyFont="1" applyFill="1" applyBorder="1" applyAlignment="1">
      <alignment horizontal="left" vertical="center" wrapText="1"/>
    </xf>
    <xf numFmtId="4" fontId="3" fillId="2" borderId="8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4" fontId="2" fillId="2" borderId="0" xfId="0" applyNumberFormat="1" applyFont="1" applyFill="1"/>
    <xf numFmtId="0" fontId="2" fillId="2" borderId="4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/>
    </xf>
    <xf numFmtId="4" fontId="6" fillId="2" borderId="5" xfId="0" applyNumberFormat="1" applyFont="1" applyFill="1" applyBorder="1" applyAlignment="1">
      <alignment horizontal="right"/>
    </xf>
    <xf numFmtId="0" fontId="7" fillId="0" borderId="3" xfId="0" applyFont="1" applyFill="1" applyBorder="1"/>
    <xf numFmtId="0" fontId="9" fillId="0" borderId="3" xfId="0" applyFont="1" applyFill="1" applyBorder="1" applyAlignment="1">
      <alignment horizontal="left"/>
    </xf>
    <xf numFmtId="0" fontId="8" fillId="0" borderId="3" xfId="0" applyFont="1" applyFill="1" applyBorder="1" applyAlignment="1"/>
    <xf numFmtId="0" fontId="6" fillId="7" borderId="6" xfId="0" applyFont="1" applyFill="1" applyBorder="1" applyAlignment="1"/>
    <xf numFmtId="0" fontId="6" fillId="7" borderId="5" xfId="0" applyFont="1" applyFill="1" applyBorder="1" applyAlignment="1"/>
    <xf numFmtId="0" fontId="6" fillId="7" borderId="8" xfId="0" applyFont="1" applyFill="1" applyBorder="1" applyAlignment="1"/>
    <xf numFmtId="0" fontId="6" fillId="0" borderId="0" xfId="0" applyFont="1" applyFill="1" applyBorder="1" applyAlignment="1"/>
    <xf numFmtId="0" fontId="6" fillId="2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2" borderId="9" xfId="0" applyFont="1" applyFill="1" applyBorder="1" applyAlignment="1"/>
    <xf numFmtId="0" fontId="2" fillId="0" borderId="2" xfId="0" applyFont="1" applyFill="1" applyBorder="1"/>
    <xf numFmtId="4" fontId="2" fillId="0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0" fontId="2" fillId="0" borderId="4" xfId="0" applyFont="1" applyFill="1" applyBorder="1"/>
    <xf numFmtId="0" fontId="9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0" borderId="0" xfId="0" applyFont="1"/>
    <xf numFmtId="0" fontId="15" fillId="2" borderId="2" xfId="4" applyFont="1" applyFill="1" applyBorder="1" applyAlignment="1">
      <alignment wrapText="1"/>
    </xf>
    <xf numFmtId="0" fontId="15" fillId="2" borderId="5" xfId="4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20" fillId="2" borderId="3" xfId="0" applyFont="1" applyFill="1" applyBorder="1" applyAlignment="1">
      <alignment wrapText="1"/>
    </xf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2" fontId="13" fillId="2" borderId="2" xfId="0" applyNumberFormat="1" applyFont="1" applyFill="1" applyBorder="1" applyAlignment="1"/>
    <xf numFmtId="0" fontId="12" fillId="2" borderId="2" xfId="0" applyFont="1" applyFill="1" applyBorder="1" applyAlignment="1">
      <alignment horizontal="center"/>
    </xf>
    <xf numFmtId="0" fontId="21" fillId="2" borderId="2" xfId="4" applyFont="1" applyFill="1" applyBorder="1" applyAlignment="1">
      <alignment wrapText="1"/>
    </xf>
    <xf numFmtId="0" fontId="22" fillId="2" borderId="2" xfId="4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2" borderId="0" xfId="0" applyFont="1" applyFill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/>
    <xf numFmtId="0" fontId="23" fillId="0" borderId="2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12" fillId="0" borderId="0" xfId="0" applyFont="1"/>
    <xf numFmtId="0" fontId="12" fillId="0" borderId="4" xfId="0" applyFont="1" applyFill="1" applyBorder="1"/>
    <xf numFmtId="0" fontId="12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wrapText="1"/>
    </xf>
    <xf numFmtId="0" fontId="6" fillId="0" borderId="3" xfId="2" applyFont="1" applyBorder="1"/>
    <xf numFmtId="0" fontId="15" fillId="2" borderId="3" xfId="4" applyFont="1" applyFill="1" applyBorder="1" applyAlignment="1">
      <alignment wrapText="1"/>
    </xf>
    <xf numFmtId="0" fontId="3" fillId="2" borderId="3" xfId="0" applyFont="1" applyFill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2" borderId="3" xfId="0" applyFont="1" applyFill="1" applyBorder="1"/>
    <xf numFmtId="0" fontId="0" fillId="2" borderId="10" xfId="0" applyFill="1" applyBorder="1" applyAlignment="1">
      <alignment horizontal="center"/>
    </xf>
    <xf numFmtId="0" fontId="0" fillId="2" borderId="4" xfId="0" applyFill="1" applyBorder="1"/>
    <xf numFmtId="0" fontId="6" fillId="2" borderId="2" xfId="0" applyFont="1" applyFill="1" applyBorder="1" applyAlignment="1"/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/>
    <xf numFmtId="4" fontId="15" fillId="2" borderId="3" xfId="2" applyNumberFormat="1" applyFont="1" applyFill="1" applyBorder="1" applyAlignment="1">
      <alignment wrapText="1"/>
    </xf>
    <xf numFmtId="0" fontId="0" fillId="0" borderId="2" xfId="0" applyFill="1" applyBorder="1"/>
    <xf numFmtId="0" fontId="6" fillId="7" borderId="10" xfId="0" applyFont="1" applyFill="1" applyBorder="1" applyAlignment="1"/>
    <xf numFmtId="0" fontId="9" fillId="0" borderId="2" xfId="0" applyFont="1" applyFill="1" applyBorder="1" applyAlignment="1"/>
    <xf numFmtId="0" fontId="7" fillId="0" borderId="2" xfId="0" applyFont="1" applyFill="1" applyBorder="1"/>
    <xf numFmtId="0" fontId="7" fillId="0" borderId="4" xfId="0" applyFont="1" applyFill="1" applyBorder="1"/>
    <xf numFmtId="0" fontId="2" fillId="2" borderId="4" xfId="0" applyFont="1" applyFill="1" applyBorder="1" applyAlignment="1"/>
    <xf numFmtId="0" fontId="6" fillId="6" borderId="2" xfId="0" applyFont="1" applyFill="1" applyBorder="1" applyAlignment="1">
      <alignment wrapText="1"/>
    </xf>
    <xf numFmtId="0" fontId="22" fillId="2" borderId="2" xfId="5" applyFont="1" applyFill="1" applyBorder="1" applyAlignment="1">
      <alignment wrapText="1"/>
    </xf>
    <xf numFmtId="0" fontId="22" fillId="2" borderId="2" xfId="0" applyFont="1" applyFill="1" applyBorder="1" applyAlignment="1">
      <alignment wrapText="1"/>
    </xf>
    <xf numFmtId="0" fontId="24" fillId="2" borderId="3" xfId="0" applyFont="1" applyFill="1" applyBorder="1" applyAlignment="1">
      <alignment wrapText="1"/>
    </xf>
    <xf numFmtId="0" fontId="3" fillId="0" borderId="0" xfId="0" applyFont="1"/>
    <xf numFmtId="0" fontId="3" fillId="0" borderId="5" xfId="0" applyFont="1" applyFill="1" applyBorder="1"/>
    <xf numFmtId="0" fontId="3" fillId="0" borderId="5" xfId="0" applyFont="1" applyFill="1" applyBorder="1" applyAlignment="1">
      <alignment wrapText="1"/>
    </xf>
    <xf numFmtId="0" fontId="15" fillId="2" borderId="5" xfId="3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 wrapText="1"/>
    </xf>
    <xf numFmtId="0" fontId="6" fillId="3" borderId="12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</cellXfs>
  <cellStyles count="11">
    <cellStyle name="Normal" xfId="0" builtinId="0"/>
    <cellStyle name="Normal 2" xfId="2"/>
    <cellStyle name="Normal 3" xfId="6"/>
    <cellStyle name="Normal 3 2" xfId="7"/>
    <cellStyle name="Normal 3 2 2" xfId="8"/>
    <cellStyle name="Normal 3 2 2 2" xfId="4"/>
    <cellStyle name="Normal 4" xfId="5"/>
    <cellStyle name="Normal 5" xfId="9"/>
    <cellStyle name="Normal 5 2" xfId="10"/>
    <cellStyle name="Normal 5 4" xfId="3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77"/>
  <sheetViews>
    <sheetView tabSelected="1" zoomScaleNormal="100" workbookViewId="0">
      <selection sqref="A1:C1"/>
    </sheetView>
  </sheetViews>
  <sheetFormatPr defaultRowHeight="12.75"/>
  <cols>
    <col min="1" max="1" width="60" customWidth="1"/>
    <col min="2" max="2" width="6.85546875" style="4" customWidth="1"/>
    <col min="3" max="3" width="17" customWidth="1"/>
    <col min="4" max="4" width="0" style="1" hidden="1" customWidth="1"/>
    <col min="5" max="5" width="9.140625" style="2"/>
    <col min="6" max="9" width="0" style="2" hidden="1" customWidth="1"/>
    <col min="10" max="47" width="9.140625" style="2"/>
  </cols>
  <sheetData>
    <row r="1" spans="1:53">
      <c r="A1" s="241" t="s">
        <v>112</v>
      </c>
      <c r="B1" s="242"/>
      <c r="C1" s="242"/>
    </row>
    <row r="2" spans="1:53">
      <c r="A2" s="243"/>
      <c r="B2" s="242"/>
      <c r="C2" s="242"/>
    </row>
    <row r="3" spans="1:53">
      <c r="A3" s="3" t="s">
        <v>0</v>
      </c>
    </row>
    <row r="4" spans="1:53" s="1" customFormat="1">
      <c r="A4" t="s">
        <v>1</v>
      </c>
      <c r="B4" s="4"/>
      <c r="C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/>
      <c r="AW4"/>
      <c r="AX4"/>
      <c r="AY4"/>
      <c r="AZ4"/>
      <c r="BA4"/>
    </row>
    <row r="5" spans="1:53" s="1" customFormat="1">
      <c r="A5"/>
      <c r="B5" s="4"/>
      <c r="C5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/>
      <c r="AW5"/>
      <c r="AX5"/>
      <c r="AY5"/>
      <c r="AZ5"/>
      <c r="BA5"/>
    </row>
    <row r="7" spans="1:53" s="1" customFormat="1" ht="27.75" customHeight="1">
      <c r="A7" s="244" t="s">
        <v>2</v>
      </c>
      <c r="B7" s="244"/>
      <c r="C7" s="24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/>
      <c r="AW7"/>
      <c r="AX7"/>
      <c r="AY7"/>
      <c r="AZ7"/>
      <c r="BA7"/>
    </row>
    <row r="8" spans="1:53" s="1" customFormat="1" ht="13.5" customHeight="1">
      <c r="A8" s="5"/>
      <c r="B8" s="5"/>
      <c r="C8" s="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/>
      <c r="AW8"/>
      <c r="AX8"/>
      <c r="AY8"/>
      <c r="AZ8"/>
      <c r="BA8"/>
    </row>
    <row r="9" spans="1:53" s="1" customFormat="1" ht="15.75" customHeight="1">
      <c r="A9"/>
      <c r="B9" s="6"/>
      <c r="C9" s="7" t="s">
        <v>3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/>
      <c r="AW9"/>
      <c r="AX9"/>
      <c r="AY9"/>
      <c r="AZ9"/>
      <c r="BA9"/>
    </row>
    <row r="10" spans="1:53" s="1" customFormat="1">
      <c r="A10" s="8" t="s">
        <v>4</v>
      </c>
      <c r="B10" s="9" t="s">
        <v>5</v>
      </c>
      <c r="C10" s="245" t="s">
        <v>6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/>
      <c r="AW10"/>
      <c r="AX10"/>
      <c r="AY10"/>
      <c r="AZ10"/>
      <c r="BA10"/>
    </row>
    <row r="11" spans="1:53" s="1" customFormat="1">
      <c r="A11" s="10" t="s">
        <v>7</v>
      </c>
      <c r="B11" s="11"/>
      <c r="C11" s="246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/>
      <c r="AW11"/>
      <c r="AX11"/>
      <c r="AY11"/>
      <c r="AZ11"/>
      <c r="BA11"/>
    </row>
    <row r="12" spans="1:53" s="1" customFormat="1">
      <c r="A12" s="10" t="s">
        <v>8</v>
      </c>
      <c r="B12" s="11"/>
      <c r="C12" s="247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/>
      <c r="AW12"/>
      <c r="AX12"/>
      <c r="AY12"/>
      <c r="AZ12"/>
      <c r="BA12"/>
    </row>
    <row r="13" spans="1:53" s="1" customFormat="1">
      <c r="A13" s="12">
        <v>0</v>
      </c>
      <c r="B13" s="12">
        <v>1</v>
      </c>
      <c r="C13" s="13">
        <v>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/>
      <c r="AW13"/>
      <c r="AX13"/>
      <c r="AY13"/>
      <c r="AZ13"/>
      <c r="BA13"/>
    </row>
    <row r="14" spans="1:53" s="1" customFormat="1" ht="15.75">
      <c r="A14" s="14" t="s">
        <v>9</v>
      </c>
      <c r="B14" s="15" t="s">
        <v>10</v>
      </c>
      <c r="C14" s="16">
        <f>C16+C30</f>
        <v>23120.809999999998</v>
      </c>
      <c r="E14" s="2"/>
      <c r="F14" s="2"/>
      <c r="G14" s="2"/>
      <c r="H14" s="2"/>
      <c r="I14" s="2"/>
      <c r="J14" s="2"/>
      <c r="K14" s="2">
        <v>23120.809999999998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/>
      <c r="AW14"/>
      <c r="AX14"/>
      <c r="AY14"/>
      <c r="AZ14"/>
      <c r="BA14"/>
    </row>
    <row r="15" spans="1:53" s="1" customFormat="1">
      <c r="A15" s="17"/>
      <c r="B15" s="18" t="s">
        <v>11</v>
      </c>
      <c r="C15" s="16">
        <f>C17+C31</f>
        <v>23120.809999999998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/>
      <c r="AW15"/>
      <c r="AX15"/>
      <c r="AY15"/>
      <c r="AZ15"/>
      <c r="BA15"/>
    </row>
    <row r="16" spans="1:53">
      <c r="A16" s="19" t="s">
        <v>12</v>
      </c>
      <c r="B16" s="20" t="s">
        <v>10</v>
      </c>
      <c r="C16" s="21">
        <f>C18+C20</f>
        <v>6442</v>
      </c>
      <c r="D16"/>
    </row>
    <row r="17" spans="1:13">
      <c r="A17" s="22" t="s">
        <v>13</v>
      </c>
      <c r="B17" s="23" t="s">
        <v>11</v>
      </c>
      <c r="C17" s="21">
        <f>C19+C21</f>
        <v>6442</v>
      </c>
      <c r="D17"/>
    </row>
    <row r="18" spans="1:13" s="2" customFormat="1" ht="25.5">
      <c r="A18" s="24" t="s">
        <v>14</v>
      </c>
      <c r="B18" s="25" t="s">
        <v>10</v>
      </c>
      <c r="C18" s="26">
        <f>C101</f>
        <v>3</v>
      </c>
      <c r="D18" s="27"/>
      <c r="E18" s="27"/>
      <c r="F18" s="27"/>
      <c r="G18" s="27"/>
      <c r="H18" s="27"/>
      <c r="I18" s="27"/>
      <c r="M18" s="28"/>
    </row>
    <row r="19" spans="1:13" s="2" customFormat="1">
      <c r="A19" s="29"/>
      <c r="B19" s="30" t="s">
        <v>11</v>
      </c>
      <c r="C19" s="26">
        <f>C102</f>
        <v>3</v>
      </c>
      <c r="D19" s="27"/>
      <c r="E19" s="27"/>
      <c r="F19" s="27"/>
      <c r="G19" s="27"/>
      <c r="H19" s="27"/>
      <c r="I19" s="27"/>
    </row>
    <row r="20" spans="1:13">
      <c r="A20" s="31" t="s">
        <v>15</v>
      </c>
      <c r="B20" s="32" t="s">
        <v>10</v>
      </c>
      <c r="C20" s="33">
        <f>C22</f>
        <v>6439</v>
      </c>
      <c r="D20" s="34"/>
      <c r="E20" s="35"/>
      <c r="F20" s="35"/>
      <c r="G20" s="35"/>
      <c r="H20" s="35"/>
      <c r="I20" s="35"/>
      <c r="J20" s="27"/>
      <c r="K20" s="27"/>
      <c r="L20" s="27"/>
      <c r="M20" s="27"/>
    </row>
    <row r="21" spans="1:13">
      <c r="A21" s="36"/>
      <c r="B21" s="37" t="s">
        <v>11</v>
      </c>
      <c r="C21" s="33">
        <f>C23</f>
        <v>6439</v>
      </c>
      <c r="D21" s="34"/>
      <c r="E21" s="35"/>
      <c r="F21" s="35"/>
      <c r="G21" s="35"/>
      <c r="H21" s="35"/>
      <c r="I21" s="35"/>
      <c r="J21" s="27"/>
      <c r="K21" s="27"/>
      <c r="L21" s="27"/>
      <c r="M21" s="27"/>
    </row>
    <row r="22" spans="1:13">
      <c r="A22" s="31" t="s">
        <v>16</v>
      </c>
      <c r="B22" s="38" t="s">
        <v>10</v>
      </c>
      <c r="C22" s="33">
        <f>C24+C26+C28</f>
        <v>6439</v>
      </c>
      <c r="D22" s="34"/>
      <c r="E22" s="35"/>
      <c r="F22" s="35"/>
      <c r="G22" s="35"/>
      <c r="H22" s="35"/>
      <c r="I22" s="35"/>
      <c r="J22" s="27"/>
      <c r="K22" s="27"/>
      <c r="L22" s="27"/>
      <c r="M22" s="27"/>
    </row>
    <row r="23" spans="1:13">
      <c r="A23" s="39"/>
      <c r="B23" s="37" t="s">
        <v>11</v>
      </c>
      <c r="C23" s="33">
        <f>C25+C27+C29</f>
        <v>6439</v>
      </c>
      <c r="D23" s="34"/>
      <c r="E23" s="35"/>
      <c r="F23" s="35"/>
      <c r="G23" s="35"/>
      <c r="H23" s="35"/>
      <c r="I23" s="35"/>
      <c r="J23" s="27"/>
      <c r="K23" s="27"/>
      <c r="L23" s="27"/>
      <c r="M23" s="27"/>
    </row>
    <row r="24" spans="1:13">
      <c r="A24" s="40" t="s">
        <v>17</v>
      </c>
      <c r="B24" s="20" t="s">
        <v>10</v>
      </c>
      <c r="C24" s="33">
        <f>C57+C107</f>
        <v>6227</v>
      </c>
      <c r="D24" s="34"/>
      <c r="E24" s="35"/>
      <c r="F24" s="35"/>
      <c r="G24" s="35"/>
      <c r="H24" s="35"/>
      <c r="I24" s="35"/>
      <c r="J24" s="27"/>
      <c r="K24" s="27"/>
      <c r="L24" s="27"/>
      <c r="M24" s="41"/>
    </row>
    <row r="25" spans="1:13">
      <c r="A25" s="39"/>
      <c r="B25" s="23" t="s">
        <v>11</v>
      </c>
      <c r="C25" s="33">
        <f>C58+C108</f>
        <v>6227</v>
      </c>
      <c r="D25" s="34"/>
      <c r="E25" s="35"/>
      <c r="F25" s="35"/>
      <c r="G25" s="35"/>
      <c r="H25" s="35"/>
      <c r="I25" s="35"/>
      <c r="J25" s="27"/>
      <c r="K25" s="27"/>
      <c r="L25" s="27"/>
      <c r="M25" s="41"/>
    </row>
    <row r="26" spans="1:13">
      <c r="A26" s="42" t="s">
        <v>18</v>
      </c>
      <c r="B26" s="38" t="s">
        <v>10</v>
      </c>
      <c r="C26" s="33">
        <f>C193</f>
        <v>201</v>
      </c>
      <c r="D26"/>
      <c r="M26" s="41"/>
    </row>
    <row r="27" spans="1:13">
      <c r="A27" s="39"/>
      <c r="B27" s="37" t="s">
        <v>11</v>
      </c>
      <c r="C27" s="33">
        <f>C194</f>
        <v>201</v>
      </c>
      <c r="M27" s="41"/>
    </row>
    <row r="28" spans="1:13">
      <c r="A28" s="43" t="s">
        <v>19</v>
      </c>
      <c r="B28" s="32" t="s">
        <v>10</v>
      </c>
      <c r="C28" s="33">
        <f>C195</f>
        <v>11</v>
      </c>
      <c r="M28" s="41"/>
    </row>
    <row r="29" spans="1:13">
      <c r="A29" s="39"/>
      <c r="B29" s="37" t="s">
        <v>11</v>
      </c>
      <c r="C29" s="33">
        <f>C196</f>
        <v>11</v>
      </c>
      <c r="M29" s="41"/>
    </row>
    <row r="30" spans="1:13">
      <c r="A30" s="44" t="s">
        <v>20</v>
      </c>
      <c r="B30" s="38" t="s">
        <v>10</v>
      </c>
      <c r="C30" s="33">
        <f>C32+C34</f>
        <v>16678.809999999998</v>
      </c>
      <c r="D30" s="34"/>
      <c r="E30" s="35"/>
      <c r="F30" s="35"/>
      <c r="G30" s="35"/>
      <c r="H30" s="35"/>
      <c r="I30" s="35"/>
      <c r="J30" s="27"/>
      <c r="K30" s="27"/>
      <c r="L30" s="27"/>
      <c r="M30" s="41"/>
    </row>
    <row r="31" spans="1:13">
      <c r="A31" s="22" t="s">
        <v>13</v>
      </c>
      <c r="B31" s="37" t="s">
        <v>11</v>
      </c>
      <c r="C31" s="33">
        <f>C33+C35</f>
        <v>16678.809999999998</v>
      </c>
      <c r="D31" s="34"/>
      <c r="E31" s="35"/>
      <c r="F31" s="35"/>
      <c r="G31" s="35"/>
      <c r="H31" s="35"/>
      <c r="I31" s="35"/>
      <c r="J31" s="27"/>
      <c r="K31" s="27"/>
      <c r="L31" s="27"/>
      <c r="M31" s="41"/>
    </row>
    <row r="32" spans="1:13" s="2" customFormat="1" ht="25.5">
      <c r="A32" s="24" t="s">
        <v>14</v>
      </c>
      <c r="B32" s="25" t="s">
        <v>10</v>
      </c>
      <c r="C32" s="26">
        <f>C111</f>
        <v>174</v>
      </c>
      <c r="D32" s="27"/>
      <c r="E32" s="27"/>
      <c r="F32" s="27"/>
      <c r="G32" s="27"/>
      <c r="H32" s="27"/>
      <c r="I32" s="27"/>
    </row>
    <row r="33" spans="1:53" s="2" customFormat="1">
      <c r="A33" s="29"/>
      <c r="B33" s="30" t="s">
        <v>11</v>
      </c>
      <c r="C33" s="26">
        <f>C112</f>
        <v>174</v>
      </c>
      <c r="D33" s="27"/>
      <c r="E33" s="27"/>
      <c r="F33" s="27"/>
      <c r="G33" s="27"/>
      <c r="H33" s="27"/>
      <c r="I33" s="27"/>
    </row>
    <row r="34" spans="1:53">
      <c r="A34" s="31" t="s">
        <v>15</v>
      </c>
      <c r="B34" s="32" t="s">
        <v>10</v>
      </c>
      <c r="C34" s="33">
        <f>C36+C46</f>
        <v>16504.809999999998</v>
      </c>
      <c r="D34" s="34"/>
      <c r="E34" s="35"/>
      <c r="F34" s="35"/>
      <c r="G34" s="35"/>
      <c r="H34" s="35"/>
      <c r="I34" s="35"/>
      <c r="J34" s="27"/>
      <c r="K34" s="27"/>
      <c r="L34" s="27"/>
      <c r="M34" s="28"/>
    </row>
    <row r="35" spans="1:53">
      <c r="A35" s="36"/>
      <c r="B35" s="37" t="s">
        <v>11</v>
      </c>
      <c r="C35" s="33">
        <f>C37+C47</f>
        <v>16504.809999999998</v>
      </c>
      <c r="D35" s="34"/>
      <c r="E35" s="35"/>
      <c r="F35" s="35"/>
      <c r="G35" s="35"/>
      <c r="H35" s="35"/>
      <c r="I35" s="35"/>
      <c r="J35" s="27"/>
      <c r="K35" s="27"/>
      <c r="L35" s="27"/>
      <c r="M35" s="27"/>
    </row>
    <row r="36" spans="1:53">
      <c r="A36" s="31" t="s">
        <v>16</v>
      </c>
      <c r="B36" s="38" t="s">
        <v>10</v>
      </c>
      <c r="C36" s="33">
        <f>C38+C40+C42+C44</f>
        <v>16508.21</v>
      </c>
      <c r="D36" s="34"/>
      <c r="E36" s="35"/>
      <c r="F36" s="35"/>
      <c r="G36" s="35"/>
      <c r="H36" s="35"/>
      <c r="I36" s="35"/>
      <c r="J36" s="27"/>
      <c r="K36" s="27"/>
      <c r="L36" s="27"/>
      <c r="M36" s="27"/>
    </row>
    <row r="37" spans="1:53">
      <c r="A37" s="39"/>
      <c r="B37" s="37" t="s">
        <v>11</v>
      </c>
      <c r="C37" s="33">
        <f>C39+C41+C43+C45</f>
        <v>16508.21</v>
      </c>
      <c r="D37" s="34"/>
      <c r="E37" s="35"/>
      <c r="F37" s="35"/>
      <c r="G37" s="35"/>
      <c r="H37" s="35"/>
      <c r="I37" s="35"/>
      <c r="J37" s="27"/>
      <c r="K37" s="27"/>
      <c r="L37" s="27"/>
      <c r="M37" s="27"/>
    </row>
    <row r="38" spans="1:53">
      <c r="A38" s="40" t="s">
        <v>17</v>
      </c>
      <c r="B38" s="20" t="s">
        <v>10</v>
      </c>
      <c r="C38" s="33">
        <f>C65+C117</f>
        <v>14504.810000000001</v>
      </c>
      <c r="D38" s="34"/>
      <c r="E38" s="35"/>
      <c r="F38" s="35"/>
      <c r="G38" s="35"/>
      <c r="H38" s="35"/>
      <c r="I38" s="35"/>
      <c r="J38" s="27"/>
      <c r="K38" s="27"/>
      <c r="L38" s="27"/>
      <c r="M38" s="27"/>
    </row>
    <row r="39" spans="1:53">
      <c r="A39" s="39"/>
      <c r="B39" s="23" t="s">
        <v>11</v>
      </c>
      <c r="C39" s="33">
        <f>C66+C118</f>
        <v>14504.810000000001</v>
      </c>
      <c r="D39" s="34"/>
      <c r="E39" s="35"/>
      <c r="F39" s="35"/>
      <c r="G39" s="35"/>
      <c r="H39" s="35"/>
      <c r="I39" s="35"/>
      <c r="J39" s="27"/>
      <c r="K39" s="27"/>
      <c r="L39" s="27"/>
      <c r="M39" s="27"/>
    </row>
    <row r="40" spans="1:53">
      <c r="A40" s="42" t="s">
        <v>18</v>
      </c>
      <c r="B40" s="38" t="s">
        <v>10</v>
      </c>
      <c r="C40" s="33">
        <f t="shared" ref="C40:C47" si="0">C205</f>
        <v>720.4</v>
      </c>
      <c r="D40"/>
    </row>
    <row r="41" spans="1:53">
      <c r="A41" s="39"/>
      <c r="B41" s="37" t="s">
        <v>11</v>
      </c>
      <c r="C41" s="33">
        <f t="shared" si="0"/>
        <v>720.4</v>
      </c>
    </row>
    <row r="42" spans="1:53">
      <c r="A42" s="45" t="s">
        <v>21</v>
      </c>
      <c r="B42" s="38" t="s">
        <v>10</v>
      </c>
      <c r="C42" s="46">
        <f t="shared" si="0"/>
        <v>622</v>
      </c>
    </row>
    <row r="43" spans="1:53">
      <c r="A43" s="22"/>
      <c r="B43" s="37" t="s">
        <v>11</v>
      </c>
      <c r="C43" s="46">
        <f t="shared" si="0"/>
        <v>622</v>
      </c>
    </row>
    <row r="44" spans="1:53">
      <c r="A44" s="43" t="s">
        <v>19</v>
      </c>
      <c r="B44" s="32" t="s">
        <v>10</v>
      </c>
      <c r="C44" s="33">
        <f t="shared" si="0"/>
        <v>661</v>
      </c>
    </row>
    <row r="45" spans="1:53">
      <c r="A45" s="39"/>
      <c r="B45" s="37" t="s">
        <v>11</v>
      </c>
      <c r="C45" s="33">
        <f t="shared" si="0"/>
        <v>661</v>
      </c>
    </row>
    <row r="46" spans="1:53">
      <c r="A46" s="43" t="s">
        <v>22</v>
      </c>
      <c r="B46" s="32" t="s">
        <v>10</v>
      </c>
      <c r="C46" s="33">
        <f t="shared" si="0"/>
        <v>-3.4</v>
      </c>
    </row>
    <row r="47" spans="1:53">
      <c r="A47" s="39"/>
      <c r="B47" s="37" t="s">
        <v>11</v>
      </c>
      <c r="C47" s="33">
        <f t="shared" si="0"/>
        <v>-3.4</v>
      </c>
    </row>
    <row r="48" spans="1:53" s="48" customFormat="1">
      <c r="A48" s="47" t="s">
        <v>23</v>
      </c>
      <c r="B48" s="47"/>
      <c r="C48" s="47"/>
      <c r="D48" s="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1"/>
      <c r="AW48" s="1"/>
      <c r="AX48" s="1"/>
      <c r="AY48" s="1"/>
      <c r="AZ48" s="1"/>
      <c r="BA48" s="1"/>
    </row>
    <row r="49" spans="1:47" s="1" customFormat="1" ht="15">
      <c r="A49" s="49" t="s">
        <v>24</v>
      </c>
      <c r="B49" s="50" t="s">
        <v>10</v>
      </c>
      <c r="C49" s="33">
        <f>C51+C59</f>
        <v>8152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</row>
    <row r="50" spans="1:47" s="1" customFormat="1">
      <c r="A50" s="51"/>
      <c r="B50" s="52" t="s">
        <v>11</v>
      </c>
      <c r="C50" s="33">
        <f>C52+C60</f>
        <v>8152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</row>
    <row r="51" spans="1:47" s="1" customFormat="1">
      <c r="A51" s="53" t="s">
        <v>25</v>
      </c>
      <c r="B51" s="54" t="s">
        <v>10</v>
      </c>
      <c r="C51" s="55">
        <f t="shared" ref="C51:C56" si="1">C53</f>
        <v>700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</row>
    <row r="52" spans="1:47" s="1" customFormat="1">
      <c r="A52" s="56" t="s">
        <v>13</v>
      </c>
      <c r="B52" s="23" t="s">
        <v>11</v>
      </c>
      <c r="C52" s="55">
        <f t="shared" si="1"/>
        <v>700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</row>
    <row r="53" spans="1:47" s="57" customFormat="1">
      <c r="A53" s="31" t="s">
        <v>15</v>
      </c>
      <c r="B53" s="32" t="s">
        <v>10</v>
      </c>
      <c r="C53" s="33">
        <f t="shared" si="1"/>
        <v>700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</row>
    <row r="54" spans="1:47" s="57" customFormat="1">
      <c r="A54" s="36"/>
      <c r="B54" s="37" t="s">
        <v>11</v>
      </c>
      <c r="C54" s="33">
        <f t="shared" si="1"/>
        <v>700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</row>
    <row r="55" spans="1:47" s="1" customFormat="1">
      <c r="A55" s="227" t="s">
        <v>26</v>
      </c>
      <c r="B55" s="20" t="s">
        <v>10</v>
      </c>
      <c r="C55" s="33">
        <f t="shared" si="1"/>
        <v>700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</row>
    <row r="56" spans="1:47" s="1" customFormat="1">
      <c r="A56" s="60"/>
      <c r="B56" s="23" t="s">
        <v>11</v>
      </c>
      <c r="C56" s="33">
        <f t="shared" si="1"/>
        <v>700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</row>
    <row r="57" spans="1:47" s="1" customFormat="1">
      <c r="A57" s="40" t="s">
        <v>17</v>
      </c>
      <c r="B57" s="54" t="s">
        <v>10</v>
      </c>
      <c r="C57" s="33">
        <f>C91</f>
        <v>700</v>
      </c>
      <c r="E57" s="2"/>
      <c r="F57" s="2"/>
      <c r="G57" s="2"/>
      <c r="H57" s="2"/>
      <c r="I57" s="2"/>
      <c r="J57" s="2"/>
      <c r="K57" s="2"/>
      <c r="L57" s="2"/>
      <c r="M57" s="28"/>
      <c r="N57" s="28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</row>
    <row r="58" spans="1:47" s="1" customFormat="1">
      <c r="A58" s="60"/>
      <c r="B58" s="23" t="s">
        <v>11</v>
      </c>
      <c r="C58" s="33">
        <f>C92</f>
        <v>700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</row>
    <row r="59" spans="1:47">
      <c r="A59" s="44" t="s">
        <v>20</v>
      </c>
      <c r="B59" s="38" t="s">
        <v>10</v>
      </c>
      <c r="C59" s="26">
        <f t="shared" ref="C59:C64" si="2">C61</f>
        <v>7452</v>
      </c>
      <c r="D59"/>
      <c r="E59" s="27"/>
      <c r="F59" s="27"/>
      <c r="G59" s="27"/>
      <c r="H59" s="27"/>
      <c r="I59" s="27"/>
      <c r="J59" s="27"/>
    </row>
    <row r="60" spans="1:47">
      <c r="A60" s="22" t="s">
        <v>13</v>
      </c>
      <c r="B60" s="37" t="s">
        <v>11</v>
      </c>
      <c r="C60" s="26">
        <f t="shared" si="2"/>
        <v>7452</v>
      </c>
      <c r="D60"/>
      <c r="E60" s="27"/>
      <c r="F60" s="27"/>
      <c r="G60" s="27"/>
      <c r="H60" s="27"/>
      <c r="I60" s="27"/>
      <c r="J60" s="27"/>
    </row>
    <row r="61" spans="1:47">
      <c r="A61" s="31" t="s">
        <v>15</v>
      </c>
      <c r="B61" s="32" t="s">
        <v>10</v>
      </c>
      <c r="C61" s="26">
        <f t="shared" si="2"/>
        <v>7452</v>
      </c>
      <c r="D61"/>
    </row>
    <row r="62" spans="1:47">
      <c r="A62" s="36"/>
      <c r="B62" s="37" t="s">
        <v>11</v>
      </c>
      <c r="C62" s="26">
        <f t="shared" si="2"/>
        <v>7452</v>
      </c>
      <c r="D62"/>
    </row>
    <row r="63" spans="1:47">
      <c r="A63" s="61" t="s">
        <v>26</v>
      </c>
      <c r="B63" s="20" t="s">
        <v>10</v>
      </c>
      <c r="C63" s="26">
        <f t="shared" si="2"/>
        <v>7452</v>
      </c>
      <c r="D63"/>
    </row>
    <row r="64" spans="1:47">
      <c r="A64" s="61"/>
      <c r="B64" s="23" t="s">
        <v>11</v>
      </c>
      <c r="C64" s="26">
        <f t="shared" si="2"/>
        <v>7452</v>
      </c>
      <c r="D64"/>
    </row>
    <row r="65" spans="1:10">
      <c r="A65" s="59" t="s">
        <v>27</v>
      </c>
      <c r="B65" s="20" t="s">
        <v>10</v>
      </c>
      <c r="C65" s="26">
        <f>C76</f>
        <v>7452</v>
      </c>
      <c r="D65"/>
    </row>
    <row r="66" spans="1:10">
      <c r="A66" s="61"/>
      <c r="B66" s="23" t="s">
        <v>11</v>
      </c>
      <c r="C66" s="26">
        <f>C77</f>
        <v>7452</v>
      </c>
      <c r="D66"/>
    </row>
    <row r="67" spans="1:10">
      <c r="A67" s="248" t="s">
        <v>28</v>
      </c>
      <c r="B67" s="249"/>
      <c r="C67" s="250"/>
      <c r="D67"/>
      <c r="E67" s="62"/>
      <c r="F67" s="27"/>
      <c r="G67" s="27"/>
      <c r="H67" s="27"/>
      <c r="I67" s="27"/>
      <c r="J67" s="27"/>
    </row>
    <row r="68" spans="1:10">
      <c r="A68" s="63" t="s">
        <v>29</v>
      </c>
      <c r="B68" s="20" t="s">
        <v>10</v>
      </c>
      <c r="C68" s="64">
        <f t="shared" ref="C68:C79" si="3">C70</f>
        <v>7452</v>
      </c>
      <c r="D68"/>
      <c r="E68" s="65"/>
      <c r="F68" s="27"/>
      <c r="G68" s="27"/>
      <c r="H68" s="27"/>
      <c r="I68" s="27"/>
      <c r="J68" s="27"/>
    </row>
    <row r="69" spans="1:10">
      <c r="A69" s="56" t="s">
        <v>30</v>
      </c>
      <c r="B69" s="23" t="s">
        <v>11</v>
      </c>
      <c r="C69" s="64">
        <f t="shared" si="3"/>
        <v>7452</v>
      </c>
      <c r="D69"/>
      <c r="E69" s="27"/>
      <c r="F69" s="27"/>
      <c r="G69" s="27"/>
      <c r="H69" s="27"/>
      <c r="I69" s="27"/>
      <c r="J69" s="27"/>
    </row>
    <row r="70" spans="1:10">
      <c r="A70" s="44" t="s">
        <v>20</v>
      </c>
      <c r="B70" s="38" t="s">
        <v>10</v>
      </c>
      <c r="C70" s="26">
        <f t="shared" si="3"/>
        <v>7452</v>
      </c>
      <c r="D70"/>
      <c r="E70" s="27"/>
      <c r="F70" s="27"/>
      <c r="G70" s="27"/>
      <c r="H70" s="27"/>
      <c r="I70" s="27"/>
      <c r="J70" s="27"/>
    </row>
    <row r="71" spans="1:10">
      <c r="A71" s="22" t="s">
        <v>13</v>
      </c>
      <c r="B71" s="37" t="s">
        <v>11</v>
      </c>
      <c r="C71" s="26">
        <f t="shared" si="3"/>
        <v>7452</v>
      </c>
      <c r="D71"/>
      <c r="E71" s="27"/>
      <c r="F71" s="27"/>
      <c r="G71" s="27"/>
      <c r="H71" s="27"/>
      <c r="I71" s="27"/>
      <c r="J71" s="27"/>
    </row>
    <row r="72" spans="1:10">
      <c r="A72" s="31" t="s">
        <v>15</v>
      </c>
      <c r="B72" s="32" t="s">
        <v>10</v>
      </c>
      <c r="C72" s="26">
        <f t="shared" si="3"/>
        <v>7452</v>
      </c>
      <c r="D72"/>
    </row>
    <row r="73" spans="1:10">
      <c r="A73" s="36"/>
      <c r="B73" s="37" t="s">
        <v>11</v>
      </c>
      <c r="C73" s="26">
        <f t="shared" si="3"/>
        <v>7452</v>
      </c>
      <c r="D73"/>
    </row>
    <row r="74" spans="1:10">
      <c r="A74" s="61" t="s">
        <v>26</v>
      </c>
      <c r="B74" s="20" t="s">
        <v>10</v>
      </c>
      <c r="C74" s="26">
        <f t="shared" si="3"/>
        <v>7452</v>
      </c>
      <c r="D74"/>
    </row>
    <row r="75" spans="1:10">
      <c r="A75" s="61"/>
      <c r="B75" s="23" t="s">
        <v>11</v>
      </c>
      <c r="C75" s="26">
        <f t="shared" si="3"/>
        <v>7452</v>
      </c>
      <c r="D75"/>
    </row>
    <row r="76" spans="1:10">
      <c r="A76" s="59" t="s">
        <v>27</v>
      </c>
      <c r="B76" s="20" t="s">
        <v>10</v>
      </c>
      <c r="C76" s="26">
        <f t="shared" si="3"/>
        <v>7452</v>
      </c>
      <c r="D76"/>
    </row>
    <row r="77" spans="1:10">
      <c r="A77" s="61"/>
      <c r="B77" s="23" t="s">
        <v>11</v>
      </c>
      <c r="C77" s="26">
        <f t="shared" si="3"/>
        <v>7452</v>
      </c>
      <c r="D77"/>
    </row>
    <row r="78" spans="1:10" s="69" customFormat="1">
      <c r="A78" s="66" t="s">
        <v>31</v>
      </c>
      <c r="B78" s="67" t="s">
        <v>10</v>
      </c>
      <c r="C78" s="68">
        <f t="shared" si="3"/>
        <v>7452</v>
      </c>
    </row>
    <row r="79" spans="1:10" s="69" customFormat="1">
      <c r="A79" s="70"/>
      <c r="B79" s="71" t="s">
        <v>11</v>
      </c>
      <c r="C79" s="68">
        <f t="shared" si="3"/>
        <v>7452</v>
      </c>
    </row>
    <row r="80" spans="1:10" s="62" customFormat="1" ht="17.25" customHeight="1">
      <c r="A80" s="72" t="s">
        <v>32</v>
      </c>
      <c r="B80" s="73" t="s">
        <v>10</v>
      </c>
      <c r="C80" s="64">
        <v>7452</v>
      </c>
    </row>
    <row r="81" spans="1:47" s="62" customFormat="1">
      <c r="A81" s="74"/>
      <c r="B81" s="75" t="s">
        <v>11</v>
      </c>
      <c r="C81" s="64">
        <v>7452</v>
      </c>
    </row>
    <row r="82" spans="1:47" s="48" customFormat="1">
      <c r="A82" s="237" t="s">
        <v>33</v>
      </c>
      <c r="B82" s="237"/>
      <c r="C82" s="237"/>
      <c r="D82" s="1"/>
      <c r="E82" s="27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</row>
    <row r="83" spans="1:47" s="57" customFormat="1">
      <c r="A83" s="76" t="s">
        <v>29</v>
      </c>
      <c r="B83" s="77" t="s">
        <v>10</v>
      </c>
      <c r="C83" s="78">
        <f t="shared" ref="C83:C90" si="4">C85</f>
        <v>700</v>
      </c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</row>
    <row r="84" spans="1:47" s="57" customFormat="1">
      <c r="A84" s="60" t="s">
        <v>30</v>
      </c>
      <c r="B84" s="23" t="s">
        <v>11</v>
      </c>
      <c r="C84" s="78">
        <f t="shared" si="4"/>
        <v>700</v>
      </c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</row>
    <row r="85" spans="1:47" s="57" customFormat="1">
      <c r="A85" s="79" t="s">
        <v>34</v>
      </c>
      <c r="B85" s="20" t="s">
        <v>10</v>
      </c>
      <c r="C85" s="33">
        <f t="shared" si="4"/>
        <v>700</v>
      </c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</row>
    <row r="86" spans="1:47" s="57" customFormat="1">
      <c r="A86" s="60" t="s">
        <v>30</v>
      </c>
      <c r="B86" s="23" t="s">
        <v>11</v>
      </c>
      <c r="C86" s="33">
        <f t="shared" si="4"/>
        <v>700</v>
      </c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</row>
    <row r="87" spans="1:47" s="57" customFormat="1">
      <c r="A87" s="31" t="s">
        <v>15</v>
      </c>
      <c r="B87" s="32" t="s">
        <v>10</v>
      </c>
      <c r="C87" s="33">
        <f t="shared" si="4"/>
        <v>700</v>
      </c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</row>
    <row r="88" spans="1:47" s="57" customFormat="1">
      <c r="A88" s="36"/>
      <c r="B88" s="37" t="s">
        <v>11</v>
      </c>
      <c r="C88" s="33">
        <f t="shared" si="4"/>
        <v>700</v>
      </c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</row>
    <row r="89" spans="1:47" s="1" customFormat="1">
      <c r="A89" s="59" t="s">
        <v>26</v>
      </c>
      <c r="B89" s="20" t="s">
        <v>10</v>
      </c>
      <c r="C89" s="33">
        <f t="shared" si="4"/>
        <v>700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</row>
    <row r="90" spans="1:47" s="1" customFormat="1">
      <c r="A90" s="60"/>
      <c r="B90" s="23" t="s">
        <v>11</v>
      </c>
      <c r="C90" s="33">
        <f t="shared" si="4"/>
        <v>700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</row>
    <row r="91" spans="1:47" s="1" customFormat="1">
      <c r="A91" s="40" t="s">
        <v>17</v>
      </c>
      <c r="B91" s="54" t="s">
        <v>10</v>
      </c>
      <c r="C91" s="33">
        <f>C93</f>
        <v>700</v>
      </c>
      <c r="E91" s="2"/>
      <c r="F91" s="2"/>
      <c r="G91" s="2"/>
      <c r="H91" s="2"/>
      <c r="I91" s="2"/>
      <c r="J91" s="2"/>
      <c r="K91" s="2"/>
      <c r="L91" s="2"/>
      <c r="M91" s="28"/>
      <c r="N91" s="28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</row>
    <row r="92" spans="1:47" s="1" customFormat="1">
      <c r="A92" s="60"/>
      <c r="B92" s="23" t="s">
        <v>11</v>
      </c>
      <c r="C92" s="33">
        <f>C94</f>
        <v>700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</row>
    <row r="93" spans="1:47" s="83" customFormat="1" ht="25.5">
      <c r="A93" s="80" t="s">
        <v>35</v>
      </c>
      <c r="B93" s="25" t="s">
        <v>10</v>
      </c>
      <c r="C93" s="81">
        <v>700</v>
      </c>
      <c r="D93" s="35"/>
      <c r="E93" s="35"/>
      <c r="F93" s="35"/>
      <c r="G93" s="35"/>
      <c r="H93" s="35"/>
      <c r="I93" s="35"/>
      <c r="J93" s="82"/>
      <c r="K93" s="82"/>
      <c r="L93" s="82"/>
      <c r="M93" s="82"/>
    </row>
    <row r="94" spans="1:47" s="83" customFormat="1" ht="14.25" customHeight="1">
      <c r="A94" s="60"/>
      <c r="B94" s="23" t="s">
        <v>11</v>
      </c>
      <c r="C94" s="81">
        <v>700</v>
      </c>
      <c r="D94" s="35"/>
      <c r="E94" s="35"/>
      <c r="F94" s="35"/>
      <c r="G94" s="35"/>
      <c r="H94" s="35"/>
      <c r="I94" s="35"/>
      <c r="J94" s="82"/>
      <c r="K94" s="82"/>
      <c r="L94" s="82"/>
      <c r="M94" s="82"/>
    </row>
    <row r="95" spans="1:47">
      <c r="A95" s="84" t="s">
        <v>36</v>
      </c>
      <c r="B95" s="85"/>
      <c r="C95" s="86"/>
      <c r="D95" s="87"/>
      <c r="E95" s="88"/>
      <c r="F95" s="88"/>
      <c r="G95" s="88"/>
      <c r="H95" s="88"/>
      <c r="I95" s="88"/>
      <c r="J95" s="27"/>
      <c r="K95" s="27"/>
      <c r="L95" s="27"/>
      <c r="M95" s="27"/>
    </row>
    <row r="96" spans="1:47">
      <c r="A96" s="89" t="s">
        <v>29</v>
      </c>
      <c r="B96" s="90"/>
      <c r="C96" s="91"/>
      <c r="D96" s="92"/>
      <c r="E96" s="92"/>
      <c r="F96" s="92"/>
      <c r="G96" s="92"/>
      <c r="H96" s="92"/>
      <c r="I96" s="93"/>
      <c r="J96" s="27"/>
      <c r="K96" s="27"/>
      <c r="L96" s="27"/>
      <c r="M96" s="27"/>
    </row>
    <row r="97" spans="1:47">
      <c r="A97" s="94" t="s">
        <v>37</v>
      </c>
      <c r="B97" s="95" t="s">
        <v>10</v>
      </c>
      <c r="C97" s="21">
        <f>C99+C109</f>
        <v>12756.810000000001</v>
      </c>
      <c r="D97" s="34"/>
      <c r="E97" s="35"/>
      <c r="F97" s="35"/>
      <c r="G97" s="35"/>
      <c r="H97" s="35"/>
      <c r="I97" s="35"/>
      <c r="J97" s="27"/>
      <c r="K97" s="27"/>
      <c r="L97" s="27"/>
      <c r="M97" s="27"/>
    </row>
    <row r="98" spans="1:47">
      <c r="A98" s="94"/>
      <c r="B98" s="95" t="s">
        <v>11</v>
      </c>
      <c r="C98" s="21">
        <f>C100+C110</f>
        <v>12756.810000000001</v>
      </c>
      <c r="D98" s="34"/>
      <c r="E98" s="35"/>
      <c r="F98" s="35"/>
      <c r="G98" s="35"/>
      <c r="H98" s="35"/>
      <c r="I98" s="35"/>
      <c r="J98" s="27"/>
      <c r="K98" s="27"/>
      <c r="L98" s="27"/>
      <c r="M98" s="27"/>
    </row>
    <row r="99" spans="1:47" s="57" customFormat="1">
      <c r="A99" s="79" t="s">
        <v>34</v>
      </c>
      <c r="B99" s="20" t="s">
        <v>10</v>
      </c>
      <c r="C99" s="33">
        <f>C101+C103</f>
        <v>5530</v>
      </c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</row>
    <row r="100" spans="1:47" s="57" customFormat="1">
      <c r="A100" s="60" t="s">
        <v>30</v>
      </c>
      <c r="B100" s="23" t="s">
        <v>11</v>
      </c>
      <c r="C100" s="33">
        <f>C102+C104</f>
        <v>5530</v>
      </c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</row>
    <row r="101" spans="1:47" s="2" customFormat="1" ht="25.5">
      <c r="A101" s="24" t="s">
        <v>14</v>
      </c>
      <c r="B101" s="25" t="s">
        <v>10</v>
      </c>
      <c r="C101" s="26">
        <f>C124</f>
        <v>3</v>
      </c>
      <c r="D101" s="27"/>
      <c r="E101" s="27"/>
      <c r="F101" s="27"/>
      <c r="G101" s="27"/>
      <c r="H101" s="27"/>
      <c r="I101" s="27"/>
    </row>
    <row r="102" spans="1:47" s="2" customFormat="1">
      <c r="A102" s="29"/>
      <c r="B102" s="30" t="s">
        <v>11</v>
      </c>
      <c r="C102" s="26">
        <f>C125</f>
        <v>3</v>
      </c>
      <c r="D102" s="27"/>
      <c r="E102" s="27"/>
      <c r="F102" s="27"/>
      <c r="G102" s="27"/>
      <c r="H102" s="27"/>
      <c r="I102" s="27"/>
    </row>
    <row r="103" spans="1:47" s="57" customFormat="1">
      <c r="A103" s="31" t="s">
        <v>15</v>
      </c>
      <c r="B103" s="32" t="s">
        <v>10</v>
      </c>
      <c r="C103" s="33">
        <f>C105</f>
        <v>5527</v>
      </c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</row>
    <row r="104" spans="1:47" s="57" customFormat="1">
      <c r="A104" s="36"/>
      <c r="B104" s="37" t="s">
        <v>11</v>
      </c>
      <c r="C104" s="33">
        <f>C106</f>
        <v>5527</v>
      </c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</row>
    <row r="105" spans="1:47" s="1" customFormat="1">
      <c r="A105" s="59" t="s">
        <v>26</v>
      </c>
      <c r="B105" s="20" t="s">
        <v>10</v>
      </c>
      <c r="C105" s="33">
        <f>C107</f>
        <v>5527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06" spans="1:47" s="1" customFormat="1">
      <c r="A106" s="60"/>
      <c r="B106" s="23" t="s">
        <v>11</v>
      </c>
      <c r="C106" s="33">
        <f>C108</f>
        <v>5527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</row>
    <row r="107" spans="1:47" s="1" customFormat="1">
      <c r="A107" s="228" t="s">
        <v>17</v>
      </c>
      <c r="B107" s="54" t="s">
        <v>10</v>
      </c>
      <c r="C107" s="33">
        <f>C139+C178</f>
        <v>5527</v>
      </c>
      <c r="E107" s="2"/>
      <c r="F107" s="2"/>
      <c r="G107" s="2"/>
      <c r="H107" s="2"/>
      <c r="I107" s="2"/>
      <c r="J107" s="2"/>
      <c r="K107" s="2"/>
      <c r="L107" s="2"/>
      <c r="M107" s="28"/>
      <c r="N107" s="28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</row>
    <row r="108" spans="1:47" s="1" customFormat="1">
      <c r="A108" s="60"/>
      <c r="B108" s="23" t="s">
        <v>11</v>
      </c>
      <c r="C108" s="33">
        <f>C140+C179</f>
        <v>5527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</row>
    <row r="109" spans="1:47">
      <c r="A109" s="44" t="s">
        <v>20</v>
      </c>
      <c r="B109" s="38" t="s">
        <v>10</v>
      </c>
      <c r="C109" s="33">
        <f>C111+C113</f>
        <v>7226.81</v>
      </c>
      <c r="D109" s="34"/>
      <c r="E109" s="35"/>
      <c r="F109" s="35"/>
      <c r="G109" s="35"/>
      <c r="H109" s="35"/>
      <c r="I109" s="35"/>
      <c r="J109" s="27"/>
      <c r="K109" s="27"/>
      <c r="L109" s="27"/>
      <c r="M109" s="27"/>
    </row>
    <row r="110" spans="1:47">
      <c r="A110" s="22" t="s">
        <v>13</v>
      </c>
      <c r="B110" s="37" t="s">
        <v>11</v>
      </c>
      <c r="C110" s="33">
        <f>C112+C114</f>
        <v>7226.81</v>
      </c>
      <c r="D110" s="34"/>
      <c r="E110" s="35"/>
      <c r="F110" s="35"/>
      <c r="G110" s="35"/>
      <c r="H110" s="35"/>
      <c r="I110" s="35"/>
      <c r="J110" s="27"/>
      <c r="K110" s="27"/>
      <c r="L110" s="27"/>
      <c r="M110" s="27"/>
    </row>
    <row r="111" spans="1:47" s="2" customFormat="1" ht="25.5">
      <c r="A111" s="24" t="s">
        <v>14</v>
      </c>
      <c r="B111" s="25" t="s">
        <v>10</v>
      </c>
      <c r="C111" s="26">
        <f>C150</f>
        <v>174</v>
      </c>
      <c r="D111" s="27"/>
      <c r="E111" s="27"/>
      <c r="F111" s="27"/>
      <c r="G111" s="27"/>
      <c r="H111" s="27"/>
      <c r="I111" s="27"/>
    </row>
    <row r="112" spans="1:47" s="2" customFormat="1">
      <c r="A112" s="29"/>
      <c r="B112" s="30" t="s">
        <v>11</v>
      </c>
      <c r="C112" s="26">
        <f>C151</f>
        <v>174</v>
      </c>
      <c r="D112" s="27"/>
      <c r="E112" s="27"/>
      <c r="F112" s="27"/>
      <c r="G112" s="27"/>
      <c r="H112" s="27"/>
      <c r="I112" s="27"/>
    </row>
    <row r="113" spans="1:47">
      <c r="A113" s="31" t="s">
        <v>15</v>
      </c>
      <c r="B113" s="32" t="s">
        <v>10</v>
      </c>
      <c r="C113" s="33">
        <f>C115</f>
        <v>7052.81</v>
      </c>
      <c r="D113" s="34"/>
      <c r="E113" s="35"/>
      <c r="F113" s="35"/>
      <c r="G113" s="35"/>
      <c r="H113" s="35"/>
      <c r="I113" s="35"/>
      <c r="J113" s="27"/>
      <c r="K113" s="27"/>
      <c r="L113" s="27"/>
      <c r="M113" s="27"/>
    </row>
    <row r="114" spans="1:47">
      <c r="A114" s="36"/>
      <c r="B114" s="37" t="s">
        <v>11</v>
      </c>
      <c r="C114" s="33">
        <f>C116</f>
        <v>7052.81</v>
      </c>
      <c r="D114" s="34"/>
      <c r="E114" s="35"/>
      <c r="F114" s="35"/>
      <c r="G114" s="35"/>
      <c r="H114" s="35"/>
      <c r="I114" s="35"/>
      <c r="J114" s="27"/>
      <c r="K114" s="27"/>
      <c r="L114" s="27"/>
      <c r="M114" s="27"/>
    </row>
    <row r="115" spans="1:47">
      <c r="A115" s="31" t="s">
        <v>16</v>
      </c>
      <c r="B115" s="38" t="s">
        <v>10</v>
      </c>
      <c r="C115" s="33">
        <f>C117</f>
        <v>7052.81</v>
      </c>
      <c r="D115" s="34"/>
      <c r="E115" s="35"/>
      <c r="F115" s="35"/>
      <c r="G115" s="35"/>
      <c r="H115" s="35"/>
      <c r="I115" s="35"/>
      <c r="J115" s="27"/>
      <c r="K115" s="27"/>
      <c r="L115" s="27"/>
      <c r="M115" s="27"/>
    </row>
    <row r="116" spans="1:47">
      <c r="A116" s="39"/>
      <c r="B116" s="37" t="s">
        <v>11</v>
      </c>
      <c r="C116" s="33">
        <f>C118</f>
        <v>7052.81</v>
      </c>
      <c r="D116" s="34"/>
      <c r="E116" s="35"/>
      <c r="F116" s="35"/>
      <c r="G116" s="35"/>
      <c r="H116" s="35"/>
      <c r="I116" s="35"/>
      <c r="J116" s="27"/>
      <c r="K116" s="27"/>
      <c r="L116" s="27"/>
      <c r="M116" s="27"/>
    </row>
    <row r="117" spans="1:47">
      <c r="A117" s="40" t="s">
        <v>17</v>
      </c>
      <c r="B117" s="20" t="s">
        <v>10</v>
      </c>
      <c r="C117" s="33">
        <f>C163</f>
        <v>7052.81</v>
      </c>
      <c r="D117" s="34"/>
      <c r="E117" s="35"/>
      <c r="F117" s="35"/>
      <c r="G117" s="35"/>
      <c r="H117" s="35"/>
      <c r="I117" s="35"/>
      <c r="J117" s="27"/>
      <c r="K117" s="27"/>
      <c r="L117" s="27"/>
      <c r="M117" s="27"/>
    </row>
    <row r="118" spans="1:47">
      <c r="A118" s="39"/>
      <c r="B118" s="23" t="s">
        <v>11</v>
      </c>
      <c r="C118" s="33">
        <f>C164</f>
        <v>7052.81</v>
      </c>
      <c r="D118" s="34"/>
      <c r="E118" s="35"/>
      <c r="F118" s="35"/>
      <c r="G118" s="35"/>
      <c r="H118" s="35"/>
      <c r="I118" s="35"/>
      <c r="J118" s="27"/>
      <c r="K118" s="27"/>
      <c r="L118" s="27"/>
      <c r="M118" s="27"/>
    </row>
    <row r="119" spans="1:47" s="1" customFormat="1">
      <c r="A119" s="96" t="s">
        <v>38</v>
      </c>
      <c r="B119" s="97"/>
      <c r="C119" s="98"/>
      <c r="D119" s="99"/>
      <c r="E119" s="100"/>
      <c r="F119" s="100"/>
      <c r="G119" s="100"/>
      <c r="H119" s="100"/>
      <c r="I119" s="100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</row>
    <row r="120" spans="1:47" s="1" customFormat="1">
      <c r="A120" s="101" t="s">
        <v>29</v>
      </c>
      <c r="B120" s="50" t="s">
        <v>10</v>
      </c>
      <c r="C120" s="102">
        <f t="shared" ref="C120:C125" si="5">C122</f>
        <v>3</v>
      </c>
      <c r="D120" s="103"/>
      <c r="E120" s="92"/>
      <c r="F120" s="92"/>
      <c r="G120" s="92"/>
      <c r="H120" s="92"/>
      <c r="I120" s="9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</row>
    <row r="121" spans="1:47" s="1" customFormat="1">
      <c r="A121" s="56" t="s">
        <v>39</v>
      </c>
      <c r="B121" s="23" t="s">
        <v>11</v>
      </c>
      <c r="C121" s="102">
        <f t="shared" si="5"/>
        <v>3</v>
      </c>
      <c r="D121" s="104"/>
      <c r="E121" s="27"/>
      <c r="F121" s="27"/>
      <c r="G121" s="27"/>
      <c r="H121" s="27"/>
      <c r="I121" s="27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</row>
    <row r="122" spans="1:47" s="1" customFormat="1">
      <c r="A122" s="105" t="s">
        <v>34</v>
      </c>
      <c r="B122" s="20" t="s">
        <v>10</v>
      </c>
      <c r="C122" s="81">
        <f t="shared" si="5"/>
        <v>3</v>
      </c>
      <c r="D122" s="104"/>
      <c r="E122" s="27"/>
      <c r="F122" s="27"/>
      <c r="G122" s="27"/>
      <c r="H122" s="27"/>
      <c r="I122" s="27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</row>
    <row r="123" spans="1:47" s="1" customFormat="1">
      <c r="A123" s="56" t="s">
        <v>40</v>
      </c>
      <c r="B123" s="23" t="s">
        <v>11</v>
      </c>
      <c r="C123" s="81">
        <f t="shared" si="5"/>
        <v>3</v>
      </c>
      <c r="D123" s="104"/>
      <c r="E123" s="27"/>
      <c r="F123" s="27"/>
      <c r="G123" s="27"/>
      <c r="H123" s="27"/>
      <c r="I123" s="27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</row>
    <row r="124" spans="1:47" s="2" customFormat="1" ht="25.5">
      <c r="A124" s="24" t="s">
        <v>14</v>
      </c>
      <c r="B124" s="25" t="s">
        <v>10</v>
      </c>
      <c r="C124" s="26">
        <f t="shared" si="5"/>
        <v>3</v>
      </c>
      <c r="D124" s="27"/>
      <c r="E124" s="27"/>
      <c r="F124" s="27"/>
      <c r="G124" s="27"/>
      <c r="H124" s="27"/>
      <c r="I124" s="27"/>
    </row>
    <row r="125" spans="1:47" s="2" customFormat="1">
      <c r="A125" s="29"/>
      <c r="B125" s="30" t="s">
        <v>11</v>
      </c>
      <c r="C125" s="26">
        <f t="shared" si="5"/>
        <v>3</v>
      </c>
      <c r="D125" s="27"/>
      <c r="E125" s="27"/>
      <c r="F125" s="27"/>
      <c r="G125" s="27"/>
      <c r="H125" s="27"/>
      <c r="I125" s="27"/>
    </row>
    <row r="126" spans="1:47" s="83" customFormat="1" ht="47.25">
      <c r="A126" s="106" t="s">
        <v>41</v>
      </c>
      <c r="B126" s="25" t="s">
        <v>10</v>
      </c>
      <c r="C126" s="26">
        <v>3</v>
      </c>
      <c r="D126" s="82"/>
      <c r="E126" s="82"/>
      <c r="F126" s="82"/>
      <c r="G126" s="82"/>
      <c r="H126" s="82"/>
      <c r="I126" s="82"/>
    </row>
    <row r="127" spans="1:47" s="83" customFormat="1">
      <c r="A127" s="107"/>
      <c r="B127" s="30" t="s">
        <v>11</v>
      </c>
      <c r="C127" s="26">
        <v>3</v>
      </c>
      <c r="D127" s="82"/>
      <c r="E127" s="108"/>
      <c r="F127" s="82"/>
      <c r="G127" s="82"/>
      <c r="H127" s="82"/>
      <c r="I127" s="82"/>
    </row>
    <row r="128" spans="1:47" s="1" customFormat="1">
      <c r="A128" s="96" t="s">
        <v>42</v>
      </c>
      <c r="B128" s="97"/>
      <c r="C128" s="98"/>
      <c r="D128" s="99"/>
      <c r="E128" s="100"/>
      <c r="F128" s="100"/>
      <c r="G128" s="100"/>
      <c r="H128" s="100"/>
      <c r="I128" s="100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</row>
    <row r="129" spans="1:47" s="1" customFormat="1">
      <c r="A129" s="109" t="s">
        <v>29</v>
      </c>
      <c r="B129" s="50" t="s">
        <v>10</v>
      </c>
      <c r="C129" s="102">
        <f t="shared" ref="C129:C134" si="6">C131</f>
        <v>-10</v>
      </c>
      <c r="D129" s="103"/>
      <c r="E129" s="92"/>
      <c r="F129" s="92"/>
      <c r="G129" s="92"/>
      <c r="H129" s="92"/>
      <c r="I129" s="9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</row>
    <row r="130" spans="1:47" s="1" customFormat="1">
      <c r="A130" s="56" t="s">
        <v>39</v>
      </c>
      <c r="B130" s="23" t="s">
        <v>11</v>
      </c>
      <c r="C130" s="102">
        <f t="shared" si="6"/>
        <v>-10</v>
      </c>
      <c r="D130" s="104"/>
      <c r="E130" s="27"/>
      <c r="F130" s="27"/>
      <c r="G130" s="27"/>
      <c r="H130" s="27"/>
      <c r="I130" s="27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</row>
    <row r="131" spans="1:47" s="1" customFormat="1">
      <c r="A131" s="105" t="s">
        <v>34</v>
      </c>
      <c r="B131" s="20" t="s">
        <v>10</v>
      </c>
      <c r="C131" s="81">
        <f t="shared" si="6"/>
        <v>-10</v>
      </c>
      <c r="D131" s="104"/>
      <c r="E131" s="27"/>
      <c r="F131" s="27"/>
      <c r="G131" s="27"/>
      <c r="H131" s="27"/>
      <c r="I131" s="27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</row>
    <row r="132" spans="1:47" s="1" customFormat="1">
      <c r="A132" s="56" t="s">
        <v>40</v>
      </c>
      <c r="B132" s="23" t="s">
        <v>11</v>
      </c>
      <c r="C132" s="81">
        <f t="shared" si="6"/>
        <v>-10</v>
      </c>
      <c r="D132" s="104"/>
      <c r="E132" s="27"/>
      <c r="F132" s="27"/>
      <c r="G132" s="27"/>
      <c r="H132" s="27"/>
      <c r="I132" s="27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</row>
    <row r="133" spans="1:47" s="69" customFormat="1">
      <c r="A133" s="110" t="s">
        <v>15</v>
      </c>
      <c r="B133" s="111" t="s">
        <v>10</v>
      </c>
      <c r="C133" s="26">
        <f t="shared" si="6"/>
        <v>-10</v>
      </c>
    </row>
    <row r="134" spans="1:47" s="69" customFormat="1">
      <c r="A134" s="112"/>
      <c r="B134" s="30" t="s">
        <v>11</v>
      </c>
      <c r="C134" s="26">
        <f t="shared" si="6"/>
        <v>-10</v>
      </c>
    </row>
    <row r="135" spans="1:47" s="2" customFormat="1">
      <c r="A135" s="59" t="s">
        <v>26</v>
      </c>
      <c r="B135" s="113" t="s">
        <v>10</v>
      </c>
      <c r="C135" s="33">
        <f>C139</f>
        <v>-10</v>
      </c>
    </row>
    <row r="136" spans="1:47" s="2" customFormat="1">
      <c r="A136" s="56"/>
      <c r="B136" s="114" t="s">
        <v>11</v>
      </c>
      <c r="C136" s="33">
        <f>C140</f>
        <v>-10</v>
      </c>
    </row>
    <row r="137" spans="1:47" s="2" customFormat="1" ht="13.5" hidden="1" customHeight="1">
      <c r="A137" s="115" t="s">
        <v>27</v>
      </c>
      <c r="B137" s="116"/>
      <c r="C137" s="33"/>
    </row>
    <row r="138" spans="1:47" s="2" customFormat="1" ht="15.75" hidden="1" customHeight="1">
      <c r="A138" s="36"/>
      <c r="B138" s="116"/>
      <c r="C138" s="33"/>
    </row>
    <row r="139" spans="1:47" s="69" customFormat="1">
      <c r="A139" s="117" t="s">
        <v>43</v>
      </c>
      <c r="B139" s="118" t="s">
        <v>10</v>
      </c>
      <c r="C139" s="68">
        <f>C141</f>
        <v>-10</v>
      </c>
    </row>
    <row r="140" spans="1:47" s="69" customFormat="1">
      <c r="A140" s="119"/>
      <c r="B140" s="71" t="s">
        <v>11</v>
      </c>
      <c r="C140" s="68">
        <f>C142</f>
        <v>-10</v>
      </c>
    </row>
    <row r="141" spans="1:47" s="123" customFormat="1">
      <c r="A141" s="120" t="s">
        <v>44</v>
      </c>
      <c r="B141" s="50" t="s">
        <v>10</v>
      </c>
      <c r="C141" s="102">
        <f>C143</f>
        <v>-10</v>
      </c>
      <c r="D141" s="121"/>
      <c r="E141" s="122"/>
      <c r="F141" s="122"/>
      <c r="G141" s="122"/>
      <c r="H141" s="122"/>
      <c r="I141" s="12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</row>
    <row r="142" spans="1:47" s="123" customFormat="1">
      <c r="A142" s="124"/>
      <c r="B142" s="52" t="s">
        <v>11</v>
      </c>
      <c r="C142" s="102">
        <f>C144</f>
        <v>-10</v>
      </c>
      <c r="D142" s="121"/>
      <c r="E142" s="122"/>
      <c r="F142" s="122"/>
      <c r="G142" s="122"/>
      <c r="H142" s="122"/>
      <c r="I142" s="12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</row>
    <row r="143" spans="1:47" s="123" customFormat="1" ht="15">
      <c r="A143" s="125" t="s">
        <v>45</v>
      </c>
      <c r="B143" s="50" t="s">
        <v>10</v>
      </c>
      <c r="C143" s="102">
        <v>-10</v>
      </c>
      <c r="D143" s="121"/>
      <c r="E143" s="122"/>
      <c r="F143" s="122"/>
      <c r="G143" s="122"/>
      <c r="H143" s="122"/>
      <c r="I143" s="12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</row>
    <row r="144" spans="1:47" s="123" customFormat="1">
      <c r="A144" s="124"/>
      <c r="B144" s="52" t="s">
        <v>11</v>
      </c>
      <c r="C144" s="102">
        <v>-10</v>
      </c>
      <c r="D144" s="121"/>
      <c r="E144" s="122"/>
      <c r="F144" s="122"/>
      <c r="G144" s="122"/>
      <c r="H144" s="122"/>
      <c r="I144" s="12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</row>
    <row r="145" spans="1:47">
      <c r="A145" s="248" t="s">
        <v>28</v>
      </c>
      <c r="B145" s="249"/>
      <c r="C145" s="250"/>
      <c r="D145"/>
      <c r="E145" s="62"/>
      <c r="F145" s="27"/>
      <c r="G145" s="27"/>
      <c r="H145" s="27"/>
      <c r="I145" s="27"/>
      <c r="J145" s="27"/>
    </row>
    <row r="146" spans="1:47">
      <c r="A146" s="63" t="s">
        <v>29</v>
      </c>
      <c r="B146" s="20" t="s">
        <v>10</v>
      </c>
      <c r="C146" s="64">
        <f t="shared" ref="C146:C153" si="7">C148</f>
        <v>174</v>
      </c>
      <c r="D146"/>
      <c r="E146" s="65"/>
      <c r="F146" s="27"/>
      <c r="G146" s="27"/>
      <c r="H146" s="27"/>
      <c r="I146" s="27"/>
      <c r="J146" s="27"/>
    </row>
    <row r="147" spans="1:47">
      <c r="A147" s="56" t="s">
        <v>30</v>
      </c>
      <c r="B147" s="23" t="s">
        <v>11</v>
      </c>
      <c r="C147" s="64">
        <f t="shared" si="7"/>
        <v>174</v>
      </c>
      <c r="D147"/>
      <c r="E147" s="27"/>
      <c r="F147" s="27"/>
      <c r="G147" s="27"/>
      <c r="H147" s="27"/>
      <c r="I147" s="27"/>
      <c r="J147" s="27"/>
    </row>
    <row r="148" spans="1:47">
      <c r="A148" s="44" t="s">
        <v>20</v>
      </c>
      <c r="B148" s="38" t="s">
        <v>10</v>
      </c>
      <c r="C148" s="26">
        <f t="shared" si="7"/>
        <v>174</v>
      </c>
      <c r="D148"/>
      <c r="E148" s="27"/>
      <c r="F148" s="27"/>
      <c r="G148" s="27"/>
      <c r="H148" s="27"/>
      <c r="I148" s="27"/>
      <c r="J148" s="27"/>
    </row>
    <row r="149" spans="1:47">
      <c r="A149" s="22" t="s">
        <v>13</v>
      </c>
      <c r="B149" s="37" t="s">
        <v>11</v>
      </c>
      <c r="C149" s="26">
        <f t="shared" si="7"/>
        <v>174</v>
      </c>
      <c r="D149"/>
      <c r="E149" s="27"/>
      <c r="F149" s="27"/>
      <c r="G149" s="27"/>
      <c r="H149" s="27"/>
      <c r="I149" s="27"/>
      <c r="J149" s="27"/>
    </row>
    <row r="150" spans="1:47" s="2" customFormat="1" ht="25.5">
      <c r="A150" s="24" t="s">
        <v>14</v>
      </c>
      <c r="B150" s="25" t="s">
        <v>10</v>
      </c>
      <c r="C150" s="26">
        <f t="shared" si="7"/>
        <v>174</v>
      </c>
      <c r="D150" s="27"/>
      <c r="E150" s="27"/>
      <c r="F150" s="27"/>
      <c r="G150" s="27"/>
      <c r="H150" s="27"/>
      <c r="I150" s="27"/>
    </row>
    <row r="151" spans="1:47" s="2" customFormat="1">
      <c r="A151" s="29"/>
      <c r="B151" s="30" t="s">
        <v>11</v>
      </c>
      <c r="C151" s="26">
        <f t="shared" si="7"/>
        <v>174</v>
      </c>
      <c r="D151" s="27"/>
      <c r="E151" s="27"/>
      <c r="F151" s="27"/>
      <c r="G151" s="27"/>
      <c r="H151" s="27"/>
      <c r="I151" s="27"/>
    </row>
    <row r="152" spans="1:47" ht="14.25">
      <c r="A152" s="126" t="s">
        <v>46</v>
      </c>
      <c r="B152" s="20" t="s">
        <v>10</v>
      </c>
      <c r="C152" s="26">
        <f t="shared" si="7"/>
        <v>174</v>
      </c>
      <c r="D152"/>
    </row>
    <row r="153" spans="1:47">
      <c r="A153" s="56"/>
      <c r="B153" s="23" t="s">
        <v>11</v>
      </c>
      <c r="C153" s="26">
        <f t="shared" si="7"/>
        <v>174</v>
      </c>
      <c r="D153"/>
    </row>
    <row r="154" spans="1:47" s="130" customFormat="1" ht="47.25" customHeight="1">
      <c r="A154" s="127" t="s">
        <v>41</v>
      </c>
      <c r="B154" s="128" t="s">
        <v>10</v>
      </c>
      <c r="C154" s="129">
        <v>174</v>
      </c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  <c r="AF154" s="131"/>
      <c r="AG154" s="131"/>
      <c r="AH154" s="131"/>
      <c r="AI154" s="131"/>
      <c r="AJ154" s="131"/>
      <c r="AK154" s="131"/>
      <c r="AL154" s="131"/>
      <c r="AM154" s="131"/>
      <c r="AN154" s="131"/>
      <c r="AO154" s="131"/>
      <c r="AP154" s="131"/>
      <c r="AQ154" s="131"/>
      <c r="AR154" s="131"/>
      <c r="AS154" s="131"/>
      <c r="AT154" s="131"/>
      <c r="AU154" s="131"/>
    </row>
    <row r="155" spans="1:47" ht="18" customHeight="1">
      <c r="A155" s="227"/>
      <c r="B155" s="23" t="s">
        <v>11</v>
      </c>
      <c r="C155" s="132">
        <v>174</v>
      </c>
      <c r="D155"/>
    </row>
    <row r="156" spans="1:47" s="1" customFormat="1">
      <c r="A156" s="237" t="s">
        <v>47</v>
      </c>
      <c r="B156" s="237"/>
      <c r="C156" s="237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</row>
    <row r="157" spans="1:47" s="1" customFormat="1">
      <c r="A157" s="59" t="s">
        <v>29</v>
      </c>
      <c r="B157" s="20" t="s">
        <v>10</v>
      </c>
      <c r="C157" s="33">
        <f t="shared" ref="C157:C166" si="8">C159</f>
        <v>7052.81</v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</row>
    <row r="158" spans="1:47" s="1" customFormat="1">
      <c r="A158" s="56" t="s">
        <v>30</v>
      </c>
      <c r="B158" s="23" t="s">
        <v>11</v>
      </c>
      <c r="C158" s="33">
        <f t="shared" si="8"/>
        <v>7052.81</v>
      </c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</row>
    <row r="159" spans="1:47" s="1" customFormat="1">
      <c r="A159" s="19" t="s">
        <v>48</v>
      </c>
      <c r="B159" s="38" t="s">
        <v>10</v>
      </c>
      <c r="C159" s="33">
        <f t="shared" si="8"/>
        <v>7052.81</v>
      </c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</row>
    <row r="160" spans="1:47" s="1" customFormat="1">
      <c r="A160" s="22" t="s">
        <v>13</v>
      </c>
      <c r="B160" s="37" t="s">
        <v>11</v>
      </c>
      <c r="C160" s="33">
        <f t="shared" si="8"/>
        <v>7052.81</v>
      </c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</row>
    <row r="161" spans="1:47" s="1" customFormat="1">
      <c r="A161" s="31" t="s">
        <v>15</v>
      </c>
      <c r="B161" s="32" t="s">
        <v>10</v>
      </c>
      <c r="C161" s="33">
        <f t="shared" si="8"/>
        <v>7052.81</v>
      </c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</row>
    <row r="162" spans="1:47" s="1" customFormat="1">
      <c r="A162" s="36"/>
      <c r="B162" s="37" t="s">
        <v>11</v>
      </c>
      <c r="C162" s="33">
        <f t="shared" si="8"/>
        <v>7052.81</v>
      </c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</row>
    <row r="163" spans="1:47">
      <c r="A163" s="40" t="s">
        <v>17</v>
      </c>
      <c r="B163" s="20" t="s">
        <v>10</v>
      </c>
      <c r="C163" s="33">
        <f t="shared" si="8"/>
        <v>7052.81</v>
      </c>
      <c r="D163" s="34"/>
      <c r="E163" s="35"/>
      <c r="F163" s="35"/>
      <c r="G163" s="35"/>
      <c r="H163" s="35"/>
      <c r="I163" s="35"/>
      <c r="J163" s="27"/>
      <c r="K163" s="27"/>
      <c r="L163" s="27"/>
      <c r="M163" s="27"/>
    </row>
    <row r="164" spans="1:47">
      <c r="A164" s="39"/>
      <c r="B164" s="23" t="s">
        <v>11</v>
      </c>
      <c r="C164" s="33">
        <f t="shared" si="8"/>
        <v>7052.81</v>
      </c>
      <c r="D164" s="34"/>
      <c r="E164" s="35"/>
      <c r="F164" s="35"/>
      <c r="G164" s="35"/>
      <c r="H164" s="35"/>
      <c r="I164" s="35"/>
      <c r="J164" s="27"/>
      <c r="K164" s="27"/>
      <c r="L164" s="27"/>
      <c r="M164" s="27"/>
    </row>
    <row r="165" spans="1:47" s="138" customFormat="1">
      <c r="A165" s="133" t="s">
        <v>49</v>
      </c>
      <c r="B165" s="134" t="s">
        <v>10</v>
      </c>
      <c r="C165" s="135">
        <f t="shared" si="8"/>
        <v>7052.81</v>
      </c>
      <c r="D165" s="136"/>
      <c r="E165" s="137"/>
      <c r="F165" s="137"/>
      <c r="G165" s="137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</row>
    <row r="166" spans="1:47" s="143" customFormat="1">
      <c r="A166" s="139"/>
      <c r="B166" s="140" t="s">
        <v>11</v>
      </c>
      <c r="C166" s="135">
        <f t="shared" si="8"/>
        <v>7052.81</v>
      </c>
      <c r="D166" s="141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C166" s="142"/>
      <c r="AD166" s="142"/>
      <c r="AE166" s="142"/>
      <c r="AF166" s="142"/>
      <c r="AG166" s="142"/>
      <c r="AH166" s="142"/>
      <c r="AI166" s="142"/>
      <c r="AJ166" s="142"/>
      <c r="AK166" s="142"/>
      <c r="AL166" s="142"/>
      <c r="AM166" s="142"/>
      <c r="AN166" s="142"/>
      <c r="AO166" s="142"/>
      <c r="AP166" s="142"/>
      <c r="AQ166" s="142"/>
      <c r="AR166" s="142"/>
      <c r="AS166" s="142"/>
      <c r="AT166" s="142"/>
      <c r="AU166" s="142"/>
    </row>
    <row r="167" spans="1:47" s="149" customFormat="1" ht="47.25">
      <c r="A167" s="127" t="s">
        <v>50</v>
      </c>
      <c r="B167" s="128" t="s">
        <v>10</v>
      </c>
      <c r="C167" s="129">
        <f>7408.81-356</f>
        <v>7052.81</v>
      </c>
      <c r="D167" s="144"/>
      <c r="E167" s="145"/>
      <c r="F167" s="146"/>
      <c r="G167" s="147"/>
      <c r="H167" s="147"/>
      <c r="I167" s="148"/>
      <c r="J167" s="148"/>
      <c r="K167" s="14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</row>
    <row r="168" spans="1:47" s="83" customFormat="1" ht="16.5" customHeight="1">
      <c r="A168" s="150"/>
      <c r="B168" s="30" t="s">
        <v>11</v>
      </c>
      <c r="C168" s="26">
        <f>7408.81-356</f>
        <v>7052.81</v>
      </c>
      <c r="D168" s="35"/>
      <c r="E168" s="35"/>
      <c r="F168" s="151"/>
      <c r="G168" s="26"/>
      <c r="H168" s="26"/>
      <c r="I168" s="82"/>
      <c r="J168" s="82"/>
      <c r="K168" s="82"/>
    </row>
    <row r="169" spans="1:47" s="48" customFormat="1">
      <c r="A169" s="237" t="s">
        <v>33</v>
      </c>
      <c r="B169" s="237"/>
      <c r="C169" s="237"/>
      <c r="D169" s="1"/>
      <c r="E169" s="27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</row>
    <row r="170" spans="1:47" s="57" customFormat="1">
      <c r="A170" s="76" t="s">
        <v>29</v>
      </c>
      <c r="B170" s="77" t="s">
        <v>10</v>
      </c>
      <c r="C170" s="78">
        <f t="shared" ref="C170:C177" si="9">C172</f>
        <v>5537</v>
      </c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</row>
    <row r="171" spans="1:47" s="57" customFormat="1">
      <c r="A171" s="60" t="s">
        <v>30</v>
      </c>
      <c r="B171" s="23" t="s">
        <v>11</v>
      </c>
      <c r="C171" s="78">
        <f t="shared" si="9"/>
        <v>5537</v>
      </c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</row>
    <row r="172" spans="1:47" s="57" customFormat="1">
      <c r="A172" s="79" t="s">
        <v>34</v>
      </c>
      <c r="B172" s="20" t="s">
        <v>10</v>
      </c>
      <c r="C172" s="33">
        <f t="shared" si="9"/>
        <v>5537</v>
      </c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8"/>
      <c r="AM172" s="58"/>
      <c r="AN172" s="58"/>
      <c r="AO172" s="58"/>
      <c r="AP172" s="58"/>
      <c r="AQ172" s="58"/>
      <c r="AR172" s="58"/>
      <c r="AS172" s="58"/>
      <c r="AT172" s="58"/>
      <c r="AU172" s="58"/>
    </row>
    <row r="173" spans="1:47" s="57" customFormat="1">
      <c r="A173" s="60" t="s">
        <v>30</v>
      </c>
      <c r="B173" s="23" t="s">
        <v>11</v>
      </c>
      <c r="C173" s="33">
        <f t="shared" si="9"/>
        <v>5537</v>
      </c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58"/>
      <c r="AR173" s="58"/>
      <c r="AS173" s="58"/>
      <c r="AT173" s="58"/>
      <c r="AU173" s="58"/>
    </row>
    <row r="174" spans="1:47" s="57" customFormat="1">
      <c r="A174" s="31" t="s">
        <v>15</v>
      </c>
      <c r="B174" s="32" t="s">
        <v>10</v>
      </c>
      <c r="C174" s="33">
        <f t="shared" si="9"/>
        <v>5537</v>
      </c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</row>
    <row r="175" spans="1:47" s="57" customFormat="1">
      <c r="A175" s="36"/>
      <c r="B175" s="37" t="s">
        <v>11</v>
      </c>
      <c r="C175" s="33">
        <f t="shared" si="9"/>
        <v>5537</v>
      </c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</row>
    <row r="176" spans="1:47" s="1" customFormat="1">
      <c r="A176" s="59" t="s">
        <v>26</v>
      </c>
      <c r="B176" s="20" t="s">
        <v>10</v>
      </c>
      <c r="C176" s="33">
        <f t="shared" si="9"/>
        <v>5537</v>
      </c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</row>
    <row r="177" spans="1:47" s="1" customFormat="1">
      <c r="A177" s="60"/>
      <c r="B177" s="23" t="s">
        <v>11</v>
      </c>
      <c r="C177" s="33">
        <f t="shared" si="9"/>
        <v>5537</v>
      </c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</row>
    <row r="178" spans="1:47" s="1" customFormat="1">
      <c r="A178" s="40" t="s">
        <v>17</v>
      </c>
      <c r="B178" s="54" t="s">
        <v>10</v>
      </c>
      <c r="C178" s="33">
        <f>C180+C182</f>
        <v>5537</v>
      </c>
      <c r="E178" s="2"/>
      <c r="F178" s="2"/>
      <c r="G178" s="2"/>
      <c r="H178" s="2"/>
      <c r="I178" s="2"/>
      <c r="J178" s="2"/>
      <c r="K178" s="2"/>
      <c r="L178" s="2"/>
      <c r="M178" s="28"/>
      <c r="N178" s="28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</row>
    <row r="179" spans="1:47" s="1" customFormat="1">
      <c r="A179" s="60"/>
      <c r="B179" s="23" t="s">
        <v>11</v>
      </c>
      <c r="C179" s="33">
        <f>C181+C183</f>
        <v>5537</v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</row>
    <row r="180" spans="1:47" s="62" customFormat="1" ht="25.5">
      <c r="A180" s="152" t="s">
        <v>51</v>
      </c>
      <c r="B180" s="153" t="s">
        <v>10</v>
      </c>
      <c r="C180" s="64">
        <v>1837</v>
      </c>
      <c r="M180" s="154"/>
      <c r="N180" s="154"/>
    </row>
    <row r="181" spans="1:47" s="62" customFormat="1">
      <c r="A181" s="155"/>
      <c r="B181" s="75" t="s">
        <v>11</v>
      </c>
      <c r="C181" s="64">
        <v>1837</v>
      </c>
    </row>
    <row r="182" spans="1:47" s="62" customFormat="1" ht="30">
      <c r="A182" s="229" t="s">
        <v>52</v>
      </c>
      <c r="B182" s="73" t="s">
        <v>10</v>
      </c>
      <c r="C182" s="64">
        <v>3700</v>
      </c>
      <c r="E182" s="122"/>
      <c r="F182" s="122"/>
      <c r="G182" s="122"/>
      <c r="H182" s="122"/>
      <c r="I182" s="122"/>
      <c r="J182" s="122"/>
    </row>
    <row r="183" spans="1:47" s="62" customFormat="1">
      <c r="A183" s="230"/>
      <c r="B183" s="75" t="s">
        <v>11</v>
      </c>
      <c r="C183" s="64">
        <v>3700</v>
      </c>
      <c r="E183" s="122"/>
      <c r="F183" s="122"/>
      <c r="G183" s="122"/>
      <c r="H183" s="122"/>
      <c r="I183" s="122"/>
      <c r="J183" s="122"/>
    </row>
    <row r="184" spans="1:47">
      <c r="A184" s="251" t="s">
        <v>53</v>
      </c>
      <c r="B184" s="252"/>
      <c r="C184" s="253"/>
    </row>
    <row r="185" spans="1:47" ht="15">
      <c r="A185" s="156" t="s">
        <v>9</v>
      </c>
      <c r="B185" s="67" t="s">
        <v>10</v>
      </c>
      <c r="C185" s="157">
        <f>C187+C197</f>
        <v>2212</v>
      </c>
    </row>
    <row r="186" spans="1:47">
      <c r="A186" s="70"/>
      <c r="B186" s="71" t="s">
        <v>11</v>
      </c>
      <c r="C186" s="157">
        <f>C188+C198</f>
        <v>2212</v>
      </c>
    </row>
    <row r="187" spans="1:47" s="1" customFormat="1">
      <c r="A187" s="158" t="s">
        <v>25</v>
      </c>
      <c r="B187" s="32" t="s">
        <v>10</v>
      </c>
      <c r="C187" s="33">
        <f t="shared" ref="C187:C190" si="10">C189</f>
        <v>212</v>
      </c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</row>
    <row r="188" spans="1:47" s="1" customFormat="1">
      <c r="A188" s="39" t="s">
        <v>54</v>
      </c>
      <c r="B188" s="37" t="s">
        <v>11</v>
      </c>
      <c r="C188" s="33">
        <f t="shared" si="10"/>
        <v>212</v>
      </c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</row>
    <row r="189" spans="1:47" s="1" customFormat="1">
      <c r="A189" s="31" t="s">
        <v>15</v>
      </c>
      <c r="B189" s="32" t="s">
        <v>10</v>
      </c>
      <c r="C189" s="33">
        <f t="shared" si="10"/>
        <v>212</v>
      </c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</row>
    <row r="190" spans="1:47" s="1" customFormat="1">
      <c r="A190" s="36"/>
      <c r="B190" s="37" t="s">
        <v>11</v>
      </c>
      <c r="C190" s="33">
        <f t="shared" si="10"/>
        <v>212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</row>
    <row r="191" spans="1:47" s="1" customFormat="1">
      <c r="A191" s="159" t="s">
        <v>55</v>
      </c>
      <c r="B191" s="32" t="s">
        <v>10</v>
      </c>
      <c r="C191" s="33">
        <f>C193+C195</f>
        <v>212</v>
      </c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</row>
    <row r="192" spans="1:47" s="1" customFormat="1">
      <c r="A192" s="39"/>
      <c r="B192" s="37" t="s">
        <v>11</v>
      </c>
      <c r="C192" s="33">
        <f>C194+C196</f>
        <v>212</v>
      </c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</row>
    <row r="193" spans="1:4">
      <c r="A193" s="42" t="s">
        <v>18</v>
      </c>
      <c r="B193" s="32" t="s">
        <v>10</v>
      </c>
      <c r="C193" s="33">
        <f>C223</f>
        <v>201</v>
      </c>
    </row>
    <row r="194" spans="1:4">
      <c r="A194" s="39"/>
      <c r="B194" s="37" t="s">
        <v>11</v>
      </c>
      <c r="C194" s="33">
        <f>C224</f>
        <v>201</v>
      </c>
    </row>
    <row r="195" spans="1:4">
      <c r="A195" s="43" t="s">
        <v>19</v>
      </c>
      <c r="B195" s="32" t="s">
        <v>10</v>
      </c>
      <c r="C195" s="33">
        <f>C225</f>
        <v>11</v>
      </c>
    </row>
    <row r="196" spans="1:4">
      <c r="A196" s="39"/>
      <c r="B196" s="37" t="s">
        <v>11</v>
      </c>
      <c r="C196" s="33">
        <f>C226</f>
        <v>11</v>
      </c>
    </row>
    <row r="197" spans="1:4">
      <c r="A197" s="19" t="s">
        <v>48</v>
      </c>
      <c r="B197" s="38" t="s">
        <v>10</v>
      </c>
      <c r="C197" s="68">
        <f>C201</f>
        <v>2000</v>
      </c>
      <c r="D197"/>
    </row>
    <row r="198" spans="1:4">
      <c r="A198" s="22" t="s">
        <v>13</v>
      </c>
      <c r="B198" s="37" t="s">
        <v>11</v>
      </c>
      <c r="C198" s="68">
        <f>C202</f>
        <v>2000</v>
      </c>
      <c r="D198"/>
    </row>
    <row r="199" spans="1:4" hidden="1">
      <c r="A199" s="160" t="s">
        <v>56</v>
      </c>
      <c r="B199" s="32" t="s">
        <v>10</v>
      </c>
      <c r="C199" s="33">
        <f>C200</f>
        <v>0</v>
      </c>
      <c r="D199"/>
    </row>
    <row r="200" spans="1:4" hidden="1">
      <c r="A200" s="39"/>
      <c r="B200" s="37" t="s">
        <v>11</v>
      </c>
      <c r="C200" s="33">
        <f>C481</f>
        <v>0</v>
      </c>
      <c r="D200"/>
    </row>
    <row r="201" spans="1:4">
      <c r="A201" s="31" t="s">
        <v>15</v>
      </c>
      <c r="B201" s="32" t="s">
        <v>10</v>
      </c>
      <c r="C201" s="33">
        <f>C203+C211</f>
        <v>2000</v>
      </c>
      <c r="D201"/>
    </row>
    <row r="202" spans="1:4">
      <c r="A202" s="36"/>
      <c r="B202" s="37" t="s">
        <v>11</v>
      </c>
      <c r="C202" s="33">
        <f>C204+C212</f>
        <v>2000</v>
      </c>
      <c r="D202"/>
    </row>
    <row r="203" spans="1:4">
      <c r="A203" s="31" t="s">
        <v>16</v>
      </c>
      <c r="B203" s="38" t="s">
        <v>10</v>
      </c>
      <c r="C203" s="33">
        <f>C205+C207+C209</f>
        <v>2003.4</v>
      </c>
      <c r="D203"/>
    </row>
    <row r="204" spans="1:4">
      <c r="A204" s="39"/>
      <c r="B204" s="37" t="s">
        <v>11</v>
      </c>
      <c r="C204" s="33">
        <f>C206+C208+C210</f>
        <v>2003.4</v>
      </c>
      <c r="D204"/>
    </row>
    <row r="205" spans="1:4">
      <c r="A205" s="42" t="s">
        <v>18</v>
      </c>
      <c r="B205" s="38" t="s">
        <v>10</v>
      </c>
      <c r="C205" s="33">
        <f>C235</f>
        <v>720.4</v>
      </c>
      <c r="D205"/>
    </row>
    <row r="206" spans="1:4">
      <c r="A206" s="39"/>
      <c r="B206" s="37" t="s">
        <v>11</v>
      </c>
      <c r="C206" s="33">
        <f>C236</f>
        <v>720.4</v>
      </c>
    </row>
    <row r="207" spans="1:4">
      <c r="A207" s="45" t="s">
        <v>21</v>
      </c>
      <c r="B207" s="38" t="s">
        <v>10</v>
      </c>
      <c r="C207" s="46">
        <f>C237</f>
        <v>622</v>
      </c>
    </row>
    <row r="208" spans="1:4">
      <c r="A208" s="22"/>
      <c r="B208" s="37" t="s">
        <v>11</v>
      </c>
      <c r="C208" s="46">
        <f>C238</f>
        <v>622</v>
      </c>
    </row>
    <row r="209" spans="1:47">
      <c r="A209" s="43" t="s">
        <v>19</v>
      </c>
      <c r="B209" s="32" t="s">
        <v>10</v>
      </c>
      <c r="C209" s="33">
        <f>C239+C390+C424</f>
        <v>661</v>
      </c>
    </row>
    <row r="210" spans="1:47">
      <c r="A210" s="39"/>
      <c r="B210" s="37" t="s">
        <v>11</v>
      </c>
      <c r="C210" s="33">
        <f>C240+C391+C425</f>
        <v>661</v>
      </c>
    </row>
    <row r="211" spans="1:47">
      <c r="A211" s="43" t="s">
        <v>22</v>
      </c>
      <c r="B211" s="32" t="s">
        <v>10</v>
      </c>
      <c r="C211" s="33">
        <f>C426</f>
        <v>-3.4</v>
      </c>
    </row>
    <row r="212" spans="1:47">
      <c r="A212" s="39"/>
      <c r="B212" s="37" t="s">
        <v>11</v>
      </c>
      <c r="C212" s="33">
        <f>C427</f>
        <v>-3.4</v>
      </c>
    </row>
    <row r="213" spans="1:47">
      <c r="A213" s="161" t="s">
        <v>57</v>
      </c>
      <c r="B213" s="162"/>
      <c r="C213" s="163"/>
      <c r="D213" s="164"/>
      <c r="E213" s="165"/>
      <c r="F213" s="165"/>
      <c r="G213" s="165"/>
      <c r="H213" s="165"/>
      <c r="I213" s="165"/>
      <c r="J213" s="27"/>
      <c r="K213" s="62"/>
    </row>
    <row r="214" spans="1:47">
      <c r="A214" s="166" t="s">
        <v>29</v>
      </c>
      <c r="B214" s="167"/>
      <c r="C214" s="33"/>
      <c r="D214" s="164"/>
      <c r="E214" s="165"/>
      <c r="F214" s="165"/>
      <c r="G214" s="165"/>
      <c r="H214" s="165"/>
      <c r="I214" s="168"/>
    </row>
    <row r="215" spans="1:47">
      <c r="A215" s="169" t="s">
        <v>37</v>
      </c>
      <c r="B215" s="50" t="s">
        <v>10</v>
      </c>
      <c r="C215" s="33">
        <f>C217+C227</f>
        <v>1566.4</v>
      </c>
      <c r="D215" s="170"/>
      <c r="E215" s="171"/>
      <c r="F215" s="171"/>
      <c r="G215" s="171"/>
      <c r="H215" s="171"/>
      <c r="I215" s="171"/>
      <c r="J215" s="27"/>
      <c r="K215" s="27"/>
    </row>
    <row r="216" spans="1:47">
      <c r="A216" s="172"/>
      <c r="B216" s="52" t="s">
        <v>11</v>
      </c>
      <c r="C216" s="33">
        <f>C218+C228</f>
        <v>1566.4</v>
      </c>
      <c r="D216" s="170"/>
      <c r="E216" s="171"/>
      <c r="F216" s="171"/>
      <c r="G216" s="171"/>
      <c r="H216" s="171"/>
      <c r="I216" s="171"/>
      <c r="J216" s="27"/>
      <c r="K216" s="27"/>
    </row>
    <row r="217" spans="1:47" s="1" customFormat="1">
      <c r="A217" s="105" t="s">
        <v>34</v>
      </c>
      <c r="B217" s="20" t="s">
        <v>10</v>
      </c>
      <c r="C217" s="81">
        <f>C219</f>
        <v>212</v>
      </c>
      <c r="D217" s="104"/>
      <c r="E217" s="27"/>
      <c r="F217" s="27"/>
      <c r="G217" s="27"/>
      <c r="H217" s="27"/>
      <c r="I217" s="27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</row>
    <row r="218" spans="1:47" s="1" customFormat="1">
      <c r="A218" s="56" t="s">
        <v>40</v>
      </c>
      <c r="B218" s="23" t="s">
        <v>11</v>
      </c>
      <c r="C218" s="81">
        <f>C220</f>
        <v>212</v>
      </c>
      <c r="D218" s="104"/>
      <c r="E218" s="27"/>
      <c r="F218" s="27"/>
      <c r="G218" s="27"/>
      <c r="H218" s="27"/>
      <c r="I218" s="27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</row>
    <row r="219" spans="1:47">
      <c r="A219" s="31" t="s">
        <v>15</v>
      </c>
      <c r="B219" s="32" t="s">
        <v>10</v>
      </c>
      <c r="C219" s="33">
        <f>C221</f>
        <v>212</v>
      </c>
      <c r="D219" s="170"/>
      <c r="E219" s="171"/>
      <c r="F219" s="171"/>
      <c r="G219" s="171"/>
      <c r="H219" s="171"/>
      <c r="I219" s="171"/>
      <c r="J219" s="27"/>
      <c r="K219" s="27"/>
    </row>
    <row r="220" spans="1:47">
      <c r="A220" s="36"/>
      <c r="B220" s="37" t="s">
        <v>11</v>
      </c>
      <c r="C220" s="33">
        <f>C222</f>
        <v>212</v>
      </c>
      <c r="D220" s="170"/>
      <c r="E220" s="171"/>
      <c r="F220" s="171"/>
      <c r="G220" s="171"/>
      <c r="H220" s="171"/>
      <c r="I220" s="171"/>
      <c r="J220" s="27"/>
      <c r="K220" s="27"/>
    </row>
    <row r="221" spans="1:47">
      <c r="A221" s="173" t="s">
        <v>55</v>
      </c>
      <c r="B221" s="20" t="s">
        <v>10</v>
      </c>
      <c r="C221" s="33">
        <f>C223+C225</f>
        <v>212</v>
      </c>
    </row>
    <row r="222" spans="1:47">
      <c r="A222" s="22"/>
      <c r="B222" s="23" t="s">
        <v>11</v>
      </c>
      <c r="C222" s="33">
        <f>C224+C226</f>
        <v>212</v>
      </c>
    </row>
    <row r="223" spans="1:47">
      <c r="A223" s="42" t="s">
        <v>18</v>
      </c>
      <c r="B223" s="32" t="s">
        <v>10</v>
      </c>
      <c r="C223" s="33">
        <f>C250+C267+C376</f>
        <v>201</v>
      </c>
    </row>
    <row r="224" spans="1:47">
      <c r="A224" s="39"/>
      <c r="B224" s="37" t="s">
        <v>11</v>
      </c>
      <c r="C224" s="33">
        <f>C251+C268+C377</f>
        <v>201</v>
      </c>
    </row>
    <row r="225" spans="1:47">
      <c r="A225" s="43" t="s">
        <v>19</v>
      </c>
      <c r="B225" s="32" t="s">
        <v>10</v>
      </c>
      <c r="C225" s="33">
        <f>C254</f>
        <v>11</v>
      </c>
    </row>
    <row r="226" spans="1:47">
      <c r="A226" s="39"/>
      <c r="B226" s="37" t="s">
        <v>11</v>
      </c>
      <c r="C226" s="33">
        <f>C255</f>
        <v>11</v>
      </c>
    </row>
    <row r="227" spans="1:47">
      <c r="A227" s="44" t="s">
        <v>48</v>
      </c>
      <c r="B227" s="174" t="s">
        <v>10</v>
      </c>
      <c r="C227" s="33">
        <f>C231</f>
        <v>1354.4</v>
      </c>
      <c r="D227" s="170"/>
      <c r="E227" s="171"/>
      <c r="F227" s="171"/>
      <c r="G227" s="171"/>
      <c r="H227" s="171"/>
      <c r="I227" s="171"/>
      <c r="J227" s="27"/>
      <c r="K227" s="27"/>
    </row>
    <row r="228" spans="1:47">
      <c r="A228" s="22" t="s">
        <v>13</v>
      </c>
      <c r="B228" s="52" t="s">
        <v>11</v>
      </c>
      <c r="C228" s="33">
        <f>C232</f>
        <v>1354.4</v>
      </c>
      <c r="D228" s="170"/>
      <c r="E228" s="171"/>
      <c r="F228" s="171"/>
      <c r="G228" s="171"/>
      <c r="H228" s="171"/>
      <c r="I228" s="171"/>
      <c r="J228" s="27"/>
      <c r="K228" s="27"/>
    </row>
    <row r="229" spans="1:47" hidden="1">
      <c r="A229" s="160" t="s">
        <v>56</v>
      </c>
      <c r="B229" s="32" t="s">
        <v>10</v>
      </c>
      <c r="C229" s="33" t="e">
        <f>C230</f>
        <v>#REF!</v>
      </c>
      <c r="D229"/>
    </row>
    <row r="230" spans="1:47" hidden="1">
      <c r="A230" s="39"/>
      <c r="B230" s="37" t="s">
        <v>11</v>
      </c>
      <c r="C230" s="33" t="e">
        <f>#REF!</f>
        <v>#REF!</v>
      </c>
      <c r="D230"/>
    </row>
    <row r="231" spans="1:47">
      <c r="A231" s="31" t="s">
        <v>15</v>
      </c>
      <c r="B231" s="32" t="s">
        <v>10</v>
      </c>
      <c r="C231" s="33">
        <f>C233</f>
        <v>1354.4</v>
      </c>
      <c r="D231" s="170"/>
      <c r="E231" s="171"/>
      <c r="F231" s="171"/>
      <c r="G231" s="171"/>
      <c r="H231" s="171"/>
      <c r="I231" s="171"/>
      <c r="J231" s="27"/>
      <c r="K231" s="27"/>
    </row>
    <row r="232" spans="1:47">
      <c r="A232" s="36"/>
      <c r="B232" s="37" t="s">
        <v>11</v>
      </c>
      <c r="C232" s="33">
        <f>C234</f>
        <v>1354.4</v>
      </c>
      <c r="D232" s="170"/>
      <c r="E232" s="171"/>
      <c r="F232" s="171"/>
      <c r="G232" s="171"/>
      <c r="H232" s="171"/>
      <c r="I232" s="171"/>
      <c r="J232" s="27"/>
      <c r="K232" s="27"/>
    </row>
    <row r="233" spans="1:47">
      <c r="A233" s="173" t="s">
        <v>55</v>
      </c>
      <c r="B233" s="20" t="s">
        <v>10</v>
      </c>
      <c r="C233" s="33">
        <f>C235+C237+C239</f>
        <v>1354.4</v>
      </c>
    </row>
    <row r="234" spans="1:47">
      <c r="A234" s="22"/>
      <c r="B234" s="23" t="s">
        <v>11</v>
      </c>
      <c r="C234" s="33">
        <f>C236+C238+C240</f>
        <v>1354.4</v>
      </c>
    </row>
    <row r="235" spans="1:47">
      <c r="A235" s="42" t="s">
        <v>18</v>
      </c>
      <c r="B235" s="32" t="s">
        <v>10</v>
      </c>
      <c r="C235" s="33">
        <f>C282+C315</f>
        <v>720.4</v>
      </c>
    </row>
    <row r="236" spans="1:47">
      <c r="A236" s="39"/>
      <c r="B236" s="37" t="s">
        <v>11</v>
      </c>
      <c r="C236" s="33">
        <f>C283+C316</f>
        <v>720.4</v>
      </c>
    </row>
    <row r="237" spans="1:47">
      <c r="A237" s="45" t="s">
        <v>21</v>
      </c>
      <c r="B237" s="38" t="s">
        <v>10</v>
      </c>
      <c r="C237" s="46">
        <f>C333</f>
        <v>622</v>
      </c>
    </row>
    <row r="238" spans="1:47">
      <c r="A238" s="22"/>
      <c r="B238" s="37" t="s">
        <v>11</v>
      </c>
      <c r="C238" s="46">
        <f>C334</f>
        <v>622</v>
      </c>
    </row>
    <row r="239" spans="1:47" s="175" customFormat="1">
      <c r="A239" s="45" t="s">
        <v>19</v>
      </c>
      <c r="B239" s="50" t="s">
        <v>10</v>
      </c>
      <c r="C239" s="102">
        <f>C363</f>
        <v>12</v>
      </c>
      <c r="D239" s="123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  <c r="AK239" s="62"/>
      <c r="AL239" s="62"/>
      <c r="AM239" s="62"/>
      <c r="AN239" s="62"/>
      <c r="AO239" s="62"/>
      <c r="AP239" s="62"/>
      <c r="AQ239" s="62"/>
      <c r="AR239" s="62"/>
      <c r="AS239" s="62"/>
      <c r="AT239" s="62"/>
      <c r="AU239" s="62"/>
    </row>
    <row r="240" spans="1:47" s="175" customFormat="1">
      <c r="A240" s="22"/>
      <c r="B240" s="52" t="s">
        <v>11</v>
      </c>
      <c r="C240" s="102">
        <f>C364</f>
        <v>12</v>
      </c>
      <c r="D240" s="123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  <c r="AK240" s="62"/>
      <c r="AL240" s="62"/>
      <c r="AM240" s="62"/>
      <c r="AN240" s="62"/>
      <c r="AO240" s="62"/>
      <c r="AP240" s="62"/>
      <c r="AQ240" s="62"/>
      <c r="AR240" s="62"/>
      <c r="AS240" s="62"/>
      <c r="AT240" s="62"/>
      <c r="AU240" s="62"/>
    </row>
    <row r="241" spans="1:47" s="1" customFormat="1">
      <c r="A241" s="96" t="s">
        <v>38</v>
      </c>
      <c r="B241" s="97"/>
      <c r="C241" s="98"/>
      <c r="D241" s="99"/>
      <c r="E241" s="100"/>
      <c r="F241" s="100"/>
      <c r="G241" s="100"/>
      <c r="H241" s="100"/>
      <c r="I241" s="100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</row>
    <row r="242" spans="1:47" s="1" customFormat="1">
      <c r="A242" s="109" t="s">
        <v>29</v>
      </c>
      <c r="B242" s="50" t="s">
        <v>10</v>
      </c>
      <c r="C242" s="102">
        <f t="shared" ref="C242:C247" si="11">C244</f>
        <v>17</v>
      </c>
      <c r="D242" s="103"/>
      <c r="E242" s="92"/>
      <c r="F242" s="92"/>
      <c r="G242" s="92"/>
      <c r="H242" s="92"/>
      <c r="I242" s="9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</row>
    <row r="243" spans="1:47" s="1" customFormat="1">
      <c r="A243" s="56" t="s">
        <v>39</v>
      </c>
      <c r="B243" s="23" t="s">
        <v>11</v>
      </c>
      <c r="C243" s="102">
        <f t="shared" si="11"/>
        <v>17</v>
      </c>
      <c r="D243" s="104"/>
      <c r="E243" s="27"/>
      <c r="F243" s="27"/>
      <c r="G243" s="27"/>
      <c r="H243" s="27"/>
      <c r="I243" s="27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</row>
    <row r="244" spans="1:47" s="1" customFormat="1">
      <c r="A244" s="105" t="s">
        <v>34</v>
      </c>
      <c r="B244" s="20" t="s">
        <v>10</v>
      </c>
      <c r="C244" s="81">
        <f t="shared" si="11"/>
        <v>17</v>
      </c>
      <c r="D244" s="104"/>
      <c r="E244" s="27"/>
      <c r="F244" s="27"/>
      <c r="G244" s="27"/>
      <c r="H244" s="27"/>
      <c r="I244" s="27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</row>
    <row r="245" spans="1:47" s="1" customFormat="1">
      <c r="A245" s="56" t="s">
        <v>40</v>
      </c>
      <c r="B245" s="23" t="s">
        <v>11</v>
      </c>
      <c r="C245" s="81">
        <f t="shared" si="11"/>
        <v>17</v>
      </c>
      <c r="D245" s="104"/>
      <c r="E245" s="27"/>
      <c r="F245" s="27"/>
      <c r="G245" s="27"/>
      <c r="H245" s="27"/>
      <c r="I245" s="27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</row>
    <row r="246" spans="1:47">
      <c r="A246" s="31" t="s">
        <v>15</v>
      </c>
      <c r="B246" s="32" t="s">
        <v>10</v>
      </c>
      <c r="C246" s="33">
        <f t="shared" si="11"/>
        <v>17</v>
      </c>
      <c r="D246" s="170"/>
      <c r="E246" s="171"/>
      <c r="F246" s="171"/>
      <c r="G246" s="171"/>
      <c r="H246" s="171"/>
      <c r="I246" s="171"/>
      <c r="J246" s="27"/>
      <c r="K246" s="27"/>
    </row>
    <row r="247" spans="1:47">
      <c r="A247" s="36"/>
      <c r="B247" s="37" t="s">
        <v>11</v>
      </c>
      <c r="C247" s="33">
        <f t="shared" si="11"/>
        <v>17</v>
      </c>
      <c r="D247" s="170"/>
      <c r="E247" s="171"/>
      <c r="F247" s="171"/>
      <c r="G247" s="171"/>
      <c r="H247" s="171"/>
      <c r="I247" s="171"/>
      <c r="J247" s="27"/>
      <c r="K247" s="27"/>
    </row>
    <row r="248" spans="1:47">
      <c r="A248" s="173" t="s">
        <v>55</v>
      </c>
      <c r="B248" s="20" t="s">
        <v>10</v>
      </c>
      <c r="C248" s="33">
        <f>C250+C254</f>
        <v>17</v>
      </c>
    </row>
    <row r="249" spans="1:47">
      <c r="A249" s="22"/>
      <c r="B249" s="23" t="s">
        <v>11</v>
      </c>
      <c r="C249" s="33">
        <f>C251+C255</f>
        <v>17</v>
      </c>
    </row>
    <row r="250" spans="1:47">
      <c r="A250" s="42" t="s">
        <v>18</v>
      </c>
      <c r="B250" s="32" t="s">
        <v>10</v>
      </c>
      <c r="C250" s="33">
        <f>C252</f>
        <v>6</v>
      </c>
    </row>
    <row r="251" spans="1:47">
      <c r="A251" s="39"/>
      <c r="B251" s="37" t="s">
        <v>11</v>
      </c>
      <c r="C251" s="33">
        <f>C253</f>
        <v>6</v>
      </c>
    </row>
    <row r="252" spans="1:47" s="62" customFormat="1" ht="15">
      <c r="A252" s="176" t="s">
        <v>58</v>
      </c>
      <c r="B252" s="153" t="s">
        <v>10</v>
      </c>
      <c r="C252" s="64">
        <v>6</v>
      </c>
    </row>
    <row r="253" spans="1:47" s="123" customFormat="1">
      <c r="A253" s="172"/>
      <c r="B253" s="52" t="s">
        <v>11</v>
      </c>
      <c r="C253" s="102">
        <v>6</v>
      </c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  <c r="AF253" s="62"/>
      <c r="AG253" s="62"/>
      <c r="AH253" s="62"/>
      <c r="AI253" s="62"/>
      <c r="AJ253" s="62"/>
      <c r="AK253" s="62"/>
      <c r="AL253" s="62"/>
      <c r="AM253" s="62"/>
      <c r="AN253" s="62"/>
      <c r="AO253" s="62"/>
      <c r="AP253" s="62"/>
      <c r="AQ253" s="62"/>
      <c r="AR253" s="62"/>
      <c r="AS253" s="62"/>
      <c r="AT253" s="62"/>
      <c r="AU253" s="62"/>
    </row>
    <row r="254" spans="1:47">
      <c r="A254" s="43" t="s">
        <v>19</v>
      </c>
      <c r="B254" s="32" t="s">
        <v>10</v>
      </c>
      <c r="C254" s="33">
        <f>C256</f>
        <v>11</v>
      </c>
    </row>
    <row r="255" spans="1:47">
      <c r="A255" s="39"/>
      <c r="B255" s="37" t="s">
        <v>11</v>
      </c>
      <c r="C255" s="33">
        <f>C257</f>
        <v>11</v>
      </c>
    </row>
    <row r="256" spans="1:47" s="62" customFormat="1" ht="15">
      <c r="A256" s="177" t="s">
        <v>59</v>
      </c>
      <c r="B256" s="153" t="s">
        <v>10</v>
      </c>
      <c r="C256" s="64">
        <v>11</v>
      </c>
    </row>
    <row r="257" spans="1:47" s="123" customFormat="1">
      <c r="A257" s="172"/>
      <c r="B257" s="52" t="s">
        <v>11</v>
      </c>
      <c r="C257" s="102">
        <v>11</v>
      </c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  <c r="AF257" s="62"/>
      <c r="AG257" s="62"/>
      <c r="AH257" s="62"/>
      <c r="AI257" s="62"/>
      <c r="AJ257" s="62"/>
      <c r="AK257" s="62"/>
      <c r="AL257" s="62"/>
      <c r="AM257" s="62"/>
      <c r="AN257" s="62"/>
      <c r="AO257" s="62"/>
      <c r="AP257" s="62"/>
      <c r="AQ257" s="62"/>
      <c r="AR257" s="62"/>
      <c r="AS257" s="62"/>
      <c r="AT257" s="62"/>
      <c r="AU257" s="62"/>
    </row>
    <row r="258" spans="1:47" s="1" customFormat="1">
      <c r="A258" s="96" t="s">
        <v>42</v>
      </c>
      <c r="B258" s="97"/>
      <c r="C258" s="98"/>
      <c r="D258" s="99"/>
      <c r="E258" s="100"/>
      <c r="F258" s="100"/>
      <c r="G258" s="100"/>
      <c r="H258" s="100"/>
      <c r="I258" s="100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</row>
    <row r="259" spans="1:47" s="1" customFormat="1">
      <c r="A259" s="109" t="s">
        <v>29</v>
      </c>
      <c r="B259" s="50" t="s">
        <v>10</v>
      </c>
      <c r="C259" s="102">
        <f t="shared" ref="C259:C268" si="12">C261</f>
        <v>10</v>
      </c>
      <c r="D259" s="103"/>
      <c r="E259" s="92"/>
      <c r="F259" s="92"/>
      <c r="G259" s="92"/>
      <c r="H259" s="92"/>
      <c r="I259" s="9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</row>
    <row r="260" spans="1:47" s="1" customFormat="1">
      <c r="A260" s="56" t="s">
        <v>39</v>
      </c>
      <c r="B260" s="23" t="s">
        <v>11</v>
      </c>
      <c r="C260" s="102">
        <f t="shared" si="12"/>
        <v>10</v>
      </c>
      <c r="D260" s="104"/>
      <c r="E260" s="27"/>
      <c r="F260" s="27"/>
      <c r="G260" s="27"/>
      <c r="H260" s="27"/>
      <c r="I260" s="27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</row>
    <row r="261" spans="1:47" s="1" customFormat="1">
      <c r="A261" s="105" t="s">
        <v>34</v>
      </c>
      <c r="B261" s="20" t="s">
        <v>10</v>
      </c>
      <c r="C261" s="81">
        <f t="shared" si="12"/>
        <v>10</v>
      </c>
      <c r="D261" s="104"/>
      <c r="E261" s="27"/>
      <c r="F261" s="27"/>
      <c r="G261" s="27"/>
      <c r="H261" s="27"/>
      <c r="I261" s="27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</row>
    <row r="262" spans="1:47" s="1" customFormat="1">
      <c r="A262" s="56" t="s">
        <v>40</v>
      </c>
      <c r="B262" s="23" t="s">
        <v>11</v>
      </c>
      <c r="C262" s="81">
        <f t="shared" si="12"/>
        <v>10</v>
      </c>
      <c r="D262" s="104"/>
      <c r="E262" s="27"/>
      <c r="F262" s="27"/>
      <c r="G262" s="27"/>
      <c r="H262" s="27"/>
      <c r="I262" s="27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</row>
    <row r="263" spans="1:47">
      <c r="A263" s="31" t="s">
        <v>15</v>
      </c>
      <c r="B263" s="32" t="s">
        <v>10</v>
      </c>
      <c r="C263" s="33">
        <f t="shared" si="12"/>
        <v>10</v>
      </c>
      <c r="D263" s="170"/>
      <c r="E263" s="171"/>
      <c r="F263" s="171"/>
      <c r="G263" s="171"/>
      <c r="H263" s="171"/>
      <c r="I263" s="171"/>
      <c r="J263" s="27"/>
      <c r="K263" s="27"/>
    </row>
    <row r="264" spans="1:47">
      <c r="A264" s="36"/>
      <c r="B264" s="37" t="s">
        <v>11</v>
      </c>
      <c r="C264" s="33">
        <f t="shared" si="12"/>
        <v>10</v>
      </c>
      <c r="D264" s="170"/>
      <c r="E264" s="171"/>
      <c r="F264" s="171"/>
      <c r="G264" s="171"/>
      <c r="H264" s="171"/>
      <c r="I264" s="171"/>
      <c r="J264" s="27"/>
      <c r="K264" s="27"/>
    </row>
    <row r="265" spans="1:47">
      <c r="A265" s="173" t="s">
        <v>55</v>
      </c>
      <c r="B265" s="20" t="s">
        <v>10</v>
      </c>
      <c r="C265" s="33">
        <f t="shared" si="12"/>
        <v>10</v>
      </c>
    </row>
    <row r="266" spans="1:47">
      <c r="A266" s="22"/>
      <c r="B266" s="23" t="s">
        <v>11</v>
      </c>
      <c r="C266" s="33">
        <f t="shared" si="12"/>
        <v>10</v>
      </c>
    </row>
    <row r="267" spans="1:47">
      <c r="A267" s="42" t="s">
        <v>18</v>
      </c>
      <c r="B267" s="32" t="s">
        <v>10</v>
      </c>
      <c r="C267" s="33">
        <f t="shared" si="12"/>
        <v>10</v>
      </c>
    </row>
    <row r="268" spans="1:47">
      <c r="A268" s="39"/>
      <c r="B268" s="37" t="s">
        <v>11</v>
      </c>
      <c r="C268" s="33">
        <f t="shared" si="12"/>
        <v>10</v>
      </c>
    </row>
    <row r="269" spans="1:47">
      <c r="A269" s="178" t="s">
        <v>44</v>
      </c>
      <c r="B269" s="32" t="s">
        <v>10</v>
      </c>
      <c r="C269" s="33">
        <f>C271</f>
        <v>10</v>
      </c>
    </row>
    <row r="270" spans="1:47">
      <c r="A270" s="39"/>
      <c r="B270" s="37" t="s">
        <v>11</v>
      </c>
      <c r="C270" s="33">
        <f>C272</f>
        <v>10</v>
      </c>
    </row>
    <row r="271" spans="1:47" s="62" customFormat="1" ht="15.75">
      <c r="A271" s="179" t="s">
        <v>60</v>
      </c>
      <c r="B271" s="153" t="s">
        <v>10</v>
      </c>
      <c r="C271" s="64">
        <v>10</v>
      </c>
    </row>
    <row r="272" spans="1:47" s="175" customFormat="1">
      <c r="A272" s="172"/>
      <c r="B272" s="52" t="s">
        <v>11</v>
      </c>
      <c r="C272" s="102">
        <v>10</v>
      </c>
      <c r="D272" s="123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62"/>
      <c r="AR272" s="62"/>
      <c r="AS272" s="62"/>
      <c r="AT272" s="62"/>
      <c r="AU272" s="62"/>
    </row>
    <row r="273" spans="1:47">
      <c r="A273" s="254" t="s">
        <v>28</v>
      </c>
      <c r="B273" s="255"/>
      <c r="C273" s="256"/>
      <c r="D273"/>
      <c r="E273" s="62"/>
    </row>
    <row r="274" spans="1:47" s="182" customFormat="1">
      <c r="A274" s="180" t="s">
        <v>29</v>
      </c>
      <c r="B274" s="181" t="s">
        <v>10</v>
      </c>
      <c r="C274" s="157">
        <f t="shared" ref="C274:C279" si="13">C276</f>
        <v>47.399999999999991</v>
      </c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  <c r="AL274" s="69"/>
      <c r="AM274" s="69"/>
      <c r="AN274" s="69"/>
      <c r="AO274" s="69"/>
      <c r="AP274" s="69"/>
      <c r="AQ274" s="69"/>
      <c r="AR274" s="69"/>
      <c r="AS274" s="69"/>
      <c r="AT274" s="69"/>
      <c r="AU274" s="69"/>
    </row>
    <row r="275" spans="1:47" s="182" customFormat="1">
      <c r="A275" s="183" t="s">
        <v>30</v>
      </c>
      <c r="B275" s="184" t="s">
        <v>11</v>
      </c>
      <c r="C275" s="157">
        <f t="shared" si="13"/>
        <v>47.399999999999991</v>
      </c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  <c r="AL275" s="69"/>
      <c r="AM275" s="69"/>
      <c r="AN275" s="69"/>
      <c r="AO275" s="69"/>
      <c r="AP275" s="69"/>
      <c r="AQ275" s="69"/>
      <c r="AR275" s="69"/>
      <c r="AS275" s="69"/>
      <c r="AT275" s="69"/>
      <c r="AU275" s="69"/>
    </row>
    <row r="276" spans="1:47">
      <c r="A276" s="19" t="s">
        <v>48</v>
      </c>
      <c r="B276" s="20" t="s">
        <v>10</v>
      </c>
      <c r="C276" s="21">
        <f t="shared" si="13"/>
        <v>47.399999999999991</v>
      </c>
      <c r="D276"/>
    </row>
    <row r="277" spans="1:47">
      <c r="A277" s="22" t="s">
        <v>13</v>
      </c>
      <c r="B277" s="23" t="s">
        <v>11</v>
      </c>
      <c r="C277" s="21">
        <f t="shared" si="13"/>
        <v>47.399999999999991</v>
      </c>
      <c r="D277"/>
    </row>
    <row r="278" spans="1:47">
      <c r="A278" s="31" t="s">
        <v>15</v>
      </c>
      <c r="B278" s="32" t="s">
        <v>10</v>
      </c>
      <c r="C278" s="33">
        <f t="shared" si="13"/>
        <v>47.399999999999991</v>
      </c>
      <c r="D278" s="170"/>
      <c r="E278" s="171"/>
      <c r="F278" s="171"/>
      <c r="G278" s="171"/>
      <c r="H278" s="171"/>
      <c r="I278" s="171"/>
      <c r="J278" s="27"/>
      <c r="K278" s="27"/>
    </row>
    <row r="279" spans="1:47">
      <c r="A279" s="36"/>
      <c r="B279" s="37" t="s">
        <v>11</v>
      </c>
      <c r="C279" s="33">
        <f t="shared" si="13"/>
        <v>47.399999999999991</v>
      </c>
      <c r="D279" s="170"/>
      <c r="E279" s="171"/>
      <c r="F279" s="171"/>
      <c r="G279" s="171"/>
      <c r="H279" s="171"/>
      <c r="I279" s="171"/>
      <c r="J279" s="27"/>
      <c r="K279" s="27"/>
    </row>
    <row r="280" spans="1:47">
      <c r="A280" s="173" t="s">
        <v>55</v>
      </c>
      <c r="B280" s="20" t="s">
        <v>10</v>
      </c>
      <c r="C280" s="33">
        <f>C282</f>
        <v>47.399999999999991</v>
      </c>
    </row>
    <row r="281" spans="1:47">
      <c r="A281" s="22"/>
      <c r="B281" s="23" t="s">
        <v>11</v>
      </c>
      <c r="C281" s="33">
        <f>C283</f>
        <v>47.399999999999991</v>
      </c>
    </row>
    <row r="282" spans="1:47">
      <c r="A282" s="42" t="s">
        <v>18</v>
      </c>
      <c r="B282" s="32" t="s">
        <v>10</v>
      </c>
      <c r="C282" s="33">
        <f>C284+C288+C294</f>
        <v>47.399999999999991</v>
      </c>
    </row>
    <row r="283" spans="1:47">
      <c r="A283" s="39"/>
      <c r="B283" s="37" t="s">
        <v>11</v>
      </c>
      <c r="C283" s="33">
        <f>C285+C289+C295</f>
        <v>47.399999999999991</v>
      </c>
    </row>
    <row r="284" spans="1:47" s="69" customFormat="1">
      <c r="A284" s="66" t="s">
        <v>61</v>
      </c>
      <c r="B284" s="67" t="s">
        <v>10</v>
      </c>
      <c r="C284" s="68">
        <f>C286</f>
        <v>42</v>
      </c>
    </row>
    <row r="285" spans="1:47" s="69" customFormat="1">
      <c r="A285" s="70"/>
      <c r="B285" s="71" t="s">
        <v>11</v>
      </c>
      <c r="C285" s="68">
        <f>C287</f>
        <v>42</v>
      </c>
    </row>
    <row r="286" spans="1:47" s="58" customFormat="1" ht="15.75">
      <c r="A286" s="185" t="s">
        <v>62</v>
      </c>
      <c r="B286" s="186"/>
      <c r="C286" s="26">
        <v>42</v>
      </c>
    </row>
    <row r="287" spans="1:47" s="83" customFormat="1">
      <c r="A287" s="107"/>
      <c r="B287" s="30" t="s">
        <v>11</v>
      </c>
      <c r="C287" s="81">
        <v>42</v>
      </c>
    </row>
    <row r="288" spans="1:47" s="83" customFormat="1">
      <c r="A288" s="66" t="s">
        <v>63</v>
      </c>
      <c r="B288" s="25" t="s">
        <v>10</v>
      </c>
      <c r="C288" s="68">
        <f>C290+C292</f>
        <v>2</v>
      </c>
    </row>
    <row r="289" spans="1:3" s="83" customFormat="1">
      <c r="A289" s="107"/>
      <c r="B289" s="30" t="s">
        <v>11</v>
      </c>
      <c r="C289" s="68">
        <f>C291+C293</f>
        <v>2</v>
      </c>
    </row>
    <row r="290" spans="1:3" s="83" customFormat="1" ht="15.75">
      <c r="A290" s="185" t="s">
        <v>64</v>
      </c>
      <c r="B290" s="25" t="s">
        <v>10</v>
      </c>
      <c r="C290" s="26">
        <v>1</v>
      </c>
    </row>
    <row r="291" spans="1:3" s="83" customFormat="1">
      <c r="A291" s="107"/>
      <c r="B291" s="30" t="s">
        <v>11</v>
      </c>
      <c r="C291" s="81">
        <v>1</v>
      </c>
    </row>
    <row r="292" spans="1:3" s="83" customFormat="1" ht="15.75">
      <c r="A292" s="185" t="s">
        <v>65</v>
      </c>
      <c r="B292" s="25" t="s">
        <v>10</v>
      </c>
      <c r="C292" s="26">
        <v>1</v>
      </c>
    </row>
    <row r="293" spans="1:3" s="83" customFormat="1">
      <c r="A293" s="107"/>
      <c r="B293" s="30" t="s">
        <v>11</v>
      </c>
      <c r="C293" s="81">
        <v>1</v>
      </c>
    </row>
    <row r="294" spans="1:3" s="83" customFormat="1">
      <c r="A294" s="66" t="s">
        <v>66</v>
      </c>
      <c r="B294" s="25" t="s">
        <v>10</v>
      </c>
      <c r="C294" s="68">
        <f>C296+C298+C300+C302+C304+C306</f>
        <v>3.399999999999995</v>
      </c>
    </row>
    <row r="295" spans="1:3" s="83" customFormat="1">
      <c r="A295" s="107"/>
      <c r="B295" s="30" t="s">
        <v>11</v>
      </c>
      <c r="C295" s="68">
        <f>C297+C299+C301+C303+C305+C307</f>
        <v>3.399999999999995</v>
      </c>
    </row>
    <row r="296" spans="1:3" s="83" customFormat="1" ht="15.75">
      <c r="A296" s="187" t="s">
        <v>67</v>
      </c>
      <c r="B296" s="25" t="s">
        <v>10</v>
      </c>
      <c r="C296" s="26">
        <v>-16.600000000000001</v>
      </c>
    </row>
    <row r="297" spans="1:3" s="83" customFormat="1">
      <c r="A297" s="107"/>
      <c r="B297" s="30" t="s">
        <v>11</v>
      </c>
      <c r="C297" s="81">
        <v>-16.600000000000001</v>
      </c>
    </row>
    <row r="298" spans="1:3" s="83" customFormat="1" ht="15.75">
      <c r="A298" s="187" t="s">
        <v>68</v>
      </c>
      <c r="B298" s="25" t="s">
        <v>10</v>
      </c>
      <c r="C298" s="26">
        <v>-0.8</v>
      </c>
    </row>
    <row r="299" spans="1:3" s="83" customFormat="1">
      <c r="A299" s="107"/>
      <c r="B299" s="30" t="s">
        <v>11</v>
      </c>
      <c r="C299" s="81">
        <v>-0.8</v>
      </c>
    </row>
    <row r="300" spans="1:3" s="83" customFormat="1" ht="15.75">
      <c r="A300" s="187" t="s">
        <v>69</v>
      </c>
      <c r="B300" s="25" t="s">
        <v>10</v>
      </c>
      <c r="C300" s="26">
        <v>-3</v>
      </c>
    </row>
    <row r="301" spans="1:3" s="83" customFormat="1">
      <c r="A301" s="107"/>
      <c r="B301" s="30" t="s">
        <v>11</v>
      </c>
      <c r="C301" s="81">
        <v>-3</v>
      </c>
    </row>
    <row r="302" spans="1:3" s="83" customFormat="1" ht="15.75">
      <c r="A302" s="187" t="s">
        <v>70</v>
      </c>
      <c r="B302" s="25" t="s">
        <v>10</v>
      </c>
      <c r="C302" s="26">
        <v>-0.6</v>
      </c>
    </row>
    <row r="303" spans="1:3" s="83" customFormat="1">
      <c r="A303" s="107"/>
      <c r="B303" s="30" t="s">
        <v>11</v>
      </c>
      <c r="C303" s="81">
        <v>-0.6</v>
      </c>
    </row>
    <row r="304" spans="1:3" s="83" customFormat="1" ht="15.75">
      <c r="A304" s="187" t="s">
        <v>71</v>
      </c>
      <c r="B304" s="25" t="s">
        <v>10</v>
      </c>
      <c r="C304" s="26">
        <v>1.4</v>
      </c>
    </row>
    <row r="305" spans="1:47" s="83" customFormat="1">
      <c r="A305" s="107"/>
      <c r="B305" s="30" t="s">
        <v>11</v>
      </c>
      <c r="C305" s="81">
        <v>1.4</v>
      </c>
    </row>
    <row r="306" spans="1:47" s="83" customFormat="1" ht="15">
      <c r="A306" s="188" t="s">
        <v>72</v>
      </c>
      <c r="B306" s="25" t="s">
        <v>10</v>
      </c>
      <c r="C306" s="26">
        <v>23</v>
      </c>
    </row>
    <row r="307" spans="1:47" s="83" customFormat="1">
      <c r="A307" s="107"/>
      <c r="B307" s="30" t="s">
        <v>11</v>
      </c>
      <c r="C307" s="81">
        <v>23</v>
      </c>
    </row>
    <row r="308" spans="1:47" s="1" customFormat="1">
      <c r="A308" s="237" t="s">
        <v>47</v>
      </c>
      <c r="B308" s="237"/>
      <c r="C308" s="237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</row>
    <row r="309" spans="1:47" s="1" customFormat="1">
      <c r="A309" s="59" t="s">
        <v>29</v>
      </c>
      <c r="B309" s="20" t="s">
        <v>10</v>
      </c>
      <c r="C309" s="33">
        <f>C311</f>
        <v>1307</v>
      </c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</row>
    <row r="310" spans="1:47" s="1" customFormat="1">
      <c r="A310" s="56" t="s">
        <v>30</v>
      </c>
      <c r="B310" s="23" t="s">
        <v>11</v>
      </c>
      <c r="C310" s="33">
        <f>C312</f>
        <v>1307</v>
      </c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</row>
    <row r="311" spans="1:47" s="1" customFormat="1">
      <c r="A311" s="19" t="s">
        <v>48</v>
      </c>
      <c r="B311" s="38" t="s">
        <v>10</v>
      </c>
      <c r="C311" s="33">
        <f>C313</f>
        <v>1307</v>
      </c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</row>
    <row r="312" spans="1:47" s="1" customFormat="1">
      <c r="A312" s="22" t="s">
        <v>13</v>
      </c>
      <c r="B312" s="37" t="s">
        <v>11</v>
      </c>
      <c r="C312" s="33">
        <f>C314</f>
        <v>1307</v>
      </c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</row>
    <row r="313" spans="1:47" s="1" customFormat="1">
      <c r="A313" s="31" t="s">
        <v>15</v>
      </c>
      <c r="B313" s="32" t="s">
        <v>10</v>
      </c>
      <c r="C313" s="33">
        <f>C315+C333+C363</f>
        <v>1307</v>
      </c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</row>
    <row r="314" spans="1:47" s="1" customFormat="1">
      <c r="A314" s="36"/>
      <c r="B314" s="37" t="s">
        <v>11</v>
      </c>
      <c r="C314" s="33">
        <f>C316+C334+C364</f>
        <v>1307</v>
      </c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</row>
    <row r="315" spans="1:47" s="192" customFormat="1">
      <c r="A315" s="189" t="s">
        <v>18</v>
      </c>
      <c r="B315" s="190" t="s">
        <v>10</v>
      </c>
      <c r="C315" s="191">
        <f>C321+C325</f>
        <v>673</v>
      </c>
      <c r="E315" s="193"/>
      <c r="F315" s="193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</row>
    <row r="316" spans="1:47" s="192" customFormat="1">
      <c r="A316" s="51"/>
      <c r="B316" s="194" t="s">
        <v>11</v>
      </c>
      <c r="C316" s="191">
        <f>C322+C326</f>
        <v>673</v>
      </c>
      <c r="E316" s="193"/>
      <c r="F316" s="193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</row>
    <row r="317" spans="1:47" s="192" customFormat="1" hidden="1">
      <c r="A317" s="79"/>
      <c r="B317" s="190"/>
      <c r="C317" s="191"/>
      <c r="E317" s="193"/>
      <c r="F317" s="193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</row>
    <row r="318" spans="1:47" s="192" customFormat="1" hidden="1">
      <c r="A318" s="195"/>
      <c r="B318" s="194"/>
      <c r="C318" s="191"/>
      <c r="E318" s="193"/>
      <c r="F318" s="193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</row>
    <row r="319" spans="1:47" s="199" customFormat="1" ht="15" hidden="1">
      <c r="A319" s="196"/>
      <c r="B319" s="197"/>
      <c r="C319" s="19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  <c r="AD319" s="58"/>
      <c r="AE319" s="58"/>
      <c r="AF319" s="58"/>
      <c r="AG319" s="58"/>
      <c r="AH319" s="58"/>
      <c r="AI319" s="58"/>
      <c r="AJ319" s="58"/>
      <c r="AK319" s="58"/>
      <c r="AL319" s="58"/>
      <c r="AM319" s="58"/>
      <c r="AN319" s="58"/>
      <c r="AO319" s="58"/>
      <c r="AP319" s="58"/>
      <c r="AQ319" s="58"/>
      <c r="AR319" s="58"/>
      <c r="AS319" s="58"/>
      <c r="AT319" s="58"/>
      <c r="AU319" s="58"/>
    </row>
    <row r="320" spans="1:47" s="199" customFormat="1" hidden="1">
      <c r="A320" s="200"/>
      <c r="B320" s="201"/>
      <c r="C320" s="19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  <c r="AD320" s="58"/>
      <c r="AE320" s="58"/>
      <c r="AF320" s="58"/>
      <c r="AG320" s="58"/>
      <c r="AH320" s="58"/>
      <c r="AI320" s="58"/>
      <c r="AJ320" s="58"/>
      <c r="AK320" s="58"/>
      <c r="AL320" s="58"/>
      <c r="AM320" s="58"/>
      <c r="AN320" s="58"/>
      <c r="AO320" s="58"/>
      <c r="AP320" s="58"/>
      <c r="AQ320" s="58"/>
      <c r="AR320" s="58"/>
      <c r="AS320" s="58"/>
      <c r="AT320" s="58"/>
      <c r="AU320" s="58"/>
    </row>
    <row r="321" spans="1:47">
      <c r="A321" s="180" t="s">
        <v>73</v>
      </c>
      <c r="B321" s="202" t="s">
        <v>10</v>
      </c>
      <c r="C321" s="68">
        <f>C323</f>
        <v>-150</v>
      </c>
    </row>
    <row r="322" spans="1:47">
      <c r="A322" s="39"/>
      <c r="B322" s="202" t="s">
        <v>11</v>
      </c>
      <c r="C322" s="68">
        <f>C324</f>
        <v>-150</v>
      </c>
    </row>
    <row r="323" spans="1:47" s="62" customFormat="1" ht="15">
      <c r="A323" s="203" t="s">
        <v>74</v>
      </c>
      <c r="B323" s="73" t="s">
        <v>10</v>
      </c>
      <c r="C323" s="64">
        <v>-150</v>
      </c>
    </row>
    <row r="324" spans="1:47" s="175" customFormat="1">
      <c r="A324" s="172"/>
      <c r="B324" s="52" t="s">
        <v>11</v>
      </c>
      <c r="C324" s="102">
        <v>-150</v>
      </c>
      <c r="D324" s="123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  <c r="AF324" s="62"/>
      <c r="AG324" s="62"/>
      <c r="AH324" s="62"/>
      <c r="AI324" s="62"/>
      <c r="AJ324" s="62"/>
      <c r="AK324" s="62"/>
      <c r="AL324" s="62"/>
      <c r="AM324" s="62"/>
      <c r="AN324" s="62"/>
      <c r="AO324" s="62"/>
      <c r="AP324" s="62"/>
      <c r="AQ324" s="62"/>
      <c r="AR324" s="62"/>
      <c r="AS324" s="62"/>
      <c r="AT324" s="62"/>
      <c r="AU324" s="62"/>
    </row>
    <row r="325" spans="1:47" s="175" customFormat="1">
      <c r="A325" s="204" t="s">
        <v>75</v>
      </c>
      <c r="B325" s="181" t="s">
        <v>10</v>
      </c>
      <c r="C325" s="68">
        <f>C327+C329+C331</f>
        <v>823</v>
      </c>
      <c r="D325" s="123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  <c r="AF325" s="62"/>
      <c r="AG325" s="62"/>
      <c r="AH325" s="62"/>
      <c r="AI325" s="62"/>
      <c r="AJ325" s="62"/>
      <c r="AK325" s="62"/>
      <c r="AL325" s="62"/>
      <c r="AM325" s="62"/>
      <c r="AN325" s="62"/>
      <c r="AO325" s="62"/>
      <c r="AP325" s="62"/>
      <c r="AQ325" s="62"/>
      <c r="AR325" s="62"/>
      <c r="AS325" s="62"/>
      <c r="AT325" s="62"/>
      <c r="AU325" s="62"/>
    </row>
    <row r="326" spans="1:47" s="175" customFormat="1">
      <c r="A326" s="172"/>
      <c r="B326" s="184" t="s">
        <v>11</v>
      </c>
      <c r="C326" s="68">
        <f>C328+C330+C332</f>
        <v>823</v>
      </c>
      <c r="D326" s="123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  <c r="AF326" s="62"/>
      <c r="AG326" s="62"/>
      <c r="AH326" s="62"/>
      <c r="AI326" s="62"/>
      <c r="AJ326" s="62"/>
      <c r="AK326" s="62"/>
      <c r="AL326" s="62"/>
      <c r="AM326" s="62"/>
      <c r="AN326" s="62"/>
      <c r="AO326" s="62"/>
      <c r="AP326" s="62"/>
      <c r="AQ326" s="62"/>
      <c r="AR326" s="62"/>
      <c r="AS326" s="62"/>
      <c r="AT326" s="62"/>
      <c r="AU326" s="62"/>
    </row>
    <row r="327" spans="1:47" s="83" customFormat="1" ht="15">
      <c r="A327" s="176" t="s">
        <v>76</v>
      </c>
      <c r="B327" s="25" t="s">
        <v>10</v>
      </c>
      <c r="C327" s="26">
        <f>166+34</f>
        <v>200</v>
      </c>
    </row>
    <row r="328" spans="1:47" s="83" customFormat="1">
      <c r="A328" s="107"/>
      <c r="B328" s="30" t="s">
        <v>11</v>
      </c>
      <c r="C328" s="81">
        <f>166+34</f>
        <v>200</v>
      </c>
    </row>
    <row r="329" spans="1:47" s="83" customFormat="1" ht="15">
      <c r="A329" s="176" t="s">
        <v>77</v>
      </c>
      <c r="B329" s="25" t="s">
        <v>10</v>
      </c>
      <c r="C329" s="26">
        <f>253+322</f>
        <v>575</v>
      </c>
    </row>
    <row r="330" spans="1:47" s="83" customFormat="1">
      <c r="A330" s="107"/>
      <c r="B330" s="30" t="s">
        <v>11</v>
      </c>
      <c r="C330" s="81">
        <f>253+322</f>
        <v>575</v>
      </c>
    </row>
    <row r="331" spans="1:47" s="83" customFormat="1" ht="15">
      <c r="A331" s="176" t="s">
        <v>78</v>
      </c>
      <c r="B331" s="25" t="s">
        <v>10</v>
      </c>
      <c r="C331" s="26">
        <v>48</v>
      </c>
    </row>
    <row r="332" spans="1:47" s="83" customFormat="1">
      <c r="A332" s="107"/>
      <c r="B332" s="30" t="s">
        <v>11</v>
      </c>
      <c r="C332" s="81">
        <v>48</v>
      </c>
    </row>
    <row r="333" spans="1:47">
      <c r="A333" s="45" t="s">
        <v>21</v>
      </c>
      <c r="B333" s="38" t="s">
        <v>10</v>
      </c>
      <c r="C333" s="46">
        <f>C335</f>
        <v>622</v>
      </c>
    </row>
    <row r="334" spans="1:47">
      <c r="A334" s="22"/>
      <c r="B334" s="37" t="s">
        <v>11</v>
      </c>
      <c r="C334" s="46">
        <f>C336</f>
        <v>622</v>
      </c>
    </row>
    <row r="335" spans="1:47" s="175" customFormat="1">
      <c r="A335" s="204" t="s">
        <v>49</v>
      </c>
      <c r="B335" s="181" t="s">
        <v>10</v>
      </c>
      <c r="C335" s="68">
        <f>C337+C339+C341+C343+C345+C347+C349+C351+C353+C355+C357+C359+C361</f>
        <v>622</v>
      </c>
      <c r="D335" s="123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  <c r="AF335" s="62"/>
      <c r="AG335" s="62"/>
      <c r="AH335" s="62"/>
      <c r="AI335" s="62"/>
      <c r="AJ335" s="62"/>
      <c r="AK335" s="62"/>
      <c r="AL335" s="62"/>
      <c r="AM335" s="62"/>
      <c r="AN335" s="62"/>
      <c r="AO335" s="62"/>
      <c r="AP335" s="62"/>
      <c r="AQ335" s="62"/>
      <c r="AR335" s="62"/>
      <c r="AS335" s="62"/>
      <c r="AT335" s="62"/>
      <c r="AU335" s="62"/>
    </row>
    <row r="336" spans="1:47" s="175" customFormat="1">
      <c r="A336" s="172"/>
      <c r="B336" s="184" t="s">
        <v>11</v>
      </c>
      <c r="C336" s="68">
        <f>C338+C340+C342+C344+C346+C348+C350+C352+C354+C356+C358+C360+C362</f>
        <v>622</v>
      </c>
      <c r="D336" s="123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2"/>
      <c r="AM336" s="62"/>
      <c r="AN336" s="62"/>
      <c r="AO336" s="62"/>
      <c r="AP336" s="62"/>
      <c r="AQ336" s="62"/>
      <c r="AR336" s="62"/>
      <c r="AS336" s="62"/>
      <c r="AT336" s="62"/>
      <c r="AU336" s="62"/>
    </row>
    <row r="337" spans="1:47" s="62" customFormat="1" ht="15">
      <c r="A337" s="205" t="s">
        <v>79</v>
      </c>
      <c r="B337" s="153" t="s">
        <v>10</v>
      </c>
      <c r="C337" s="64">
        <v>71</v>
      </c>
    </row>
    <row r="338" spans="1:47">
      <c r="A338" s="39"/>
      <c r="B338" s="174" t="s">
        <v>11</v>
      </c>
      <c r="C338" s="102">
        <v>71</v>
      </c>
    </row>
    <row r="339" spans="1:47" s="62" customFormat="1" ht="15">
      <c r="A339" s="205" t="s">
        <v>80</v>
      </c>
      <c r="B339" s="73" t="s">
        <v>10</v>
      </c>
      <c r="C339" s="64">
        <v>5</v>
      </c>
    </row>
    <row r="340" spans="1:47" s="175" customFormat="1">
      <c r="A340" s="172"/>
      <c r="B340" s="52" t="s">
        <v>11</v>
      </c>
      <c r="C340" s="102">
        <v>5</v>
      </c>
      <c r="D340" s="123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  <c r="AF340" s="62"/>
      <c r="AG340" s="62"/>
      <c r="AH340" s="62"/>
      <c r="AI340" s="62"/>
      <c r="AJ340" s="62"/>
      <c r="AK340" s="62"/>
      <c r="AL340" s="62"/>
      <c r="AM340" s="62"/>
      <c r="AN340" s="62"/>
      <c r="AO340" s="62"/>
      <c r="AP340" s="62"/>
      <c r="AQ340" s="62"/>
      <c r="AR340" s="62"/>
      <c r="AS340" s="62"/>
      <c r="AT340" s="62"/>
      <c r="AU340" s="62"/>
    </row>
    <row r="341" spans="1:47" s="62" customFormat="1" ht="15">
      <c r="A341" s="205" t="s">
        <v>81</v>
      </c>
      <c r="B341" s="153" t="s">
        <v>10</v>
      </c>
      <c r="C341" s="64">
        <v>6</v>
      </c>
    </row>
    <row r="342" spans="1:47">
      <c r="A342" s="39"/>
      <c r="B342" s="174" t="s">
        <v>11</v>
      </c>
      <c r="C342" s="102">
        <v>6</v>
      </c>
    </row>
    <row r="343" spans="1:47" s="62" customFormat="1" ht="15">
      <c r="A343" s="205" t="s">
        <v>82</v>
      </c>
      <c r="B343" s="73" t="s">
        <v>10</v>
      </c>
      <c r="C343" s="64">
        <v>5</v>
      </c>
    </row>
    <row r="344" spans="1:47" s="175" customFormat="1">
      <c r="A344" s="172"/>
      <c r="B344" s="52" t="s">
        <v>11</v>
      </c>
      <c r="C344" s="102">
        <v>5</v>
      </c>
      <c r="D344" s="123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  <c r="AF344" s="62"/>
      <c r="AG344" s="62"/>
      <c r="AH344" s="62"/>
      <c r="AI344" s="62"/>
      <c r="AJ344" s="62"/>
      <c r="AK344" s="62"/>
      <c r="AL344" s="62"/>
      <c r="AM344" s="62"/>
      <c r="AN344" s="62"/>
      <c r="AO344" s="62"/>
      <c r="AP344" s="62"/>
      <c r="AQ344" s="62"/>
      <c r="AR344" s="62"/>
      <c r="AS344" s="62"/>
      <c r="AT344" s="62"/>
      <c r="AU344" s="62"/>
    </row>
    <row r="345" spans="1:47" s="62" customFormat="1" ht="15">
      <c r="A345" s="205" t="s">
        <v>83</v>
      </c>
      <c r="B345" s="153" t="s">
        <v>10</v>
      </c>
      <c r="C345" s="64">
        <v>3</v>
      </c>
    </row>
    <row r="346" spans="1:47">
      <c r="A346" s="39"/>
      <c r="B346" s="174" t="s">
        <v>11</v>
      </c>
      <c r="C346" s="102">
        <v>3</v>
      </c>
    </row>
    <row r="347" spans="1:47" s="62" customFormat="1" ht="15">
      <c r="A347" s="205" t="s">
        <v>84</v>
      </c>
      <c r="B347" s="73" t="s">
        <v>10</v>
      </c>
      <c r="C347" s="64">
        <v>41</v>
      </c>
    </row>
    <row r="348" spans="1:47" s="175" customFormat="1">
      <c r="A348" s="172"/>
      <c r="B348" s="52" t="s">
        <v>11</v>
      </c>
      <c r="C348" s="102">
        <v>41</v>
      </c>
      <c r="D348" s="123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  <c r="AE348" s="62"/>
      <c r="AF348" s="62"/>
      <c r="AG348" s="62"/>
      <c r="AH348" s="62"/>
      <c r="AI348" s="62"/>
      <c r="AJ348" s="62"/>
      <c r="AK348" s="62"/>
      <c r="AL348" s="62"/>
      <c r="AM348" s="62"/>
      <c r="AN348" s="62"/>
      <c r="AO348" s="62"/>
      <c r="AP348" s="62"/>
      <c r="AQ348" s="62"/>
      <c r="AR348" s="62"/>
      <c r="AS348" s="62"/>
      <c r="AT348" s="62"/>
      <c r="AU348" s="62"/>
    </row>
    <row r="349" spans="1:47" s="62" customFormat="1" ht="15">
      <c r="A349" s="205" t="s">
        <v>85</v>
      </c>
      <c r="B349" s="153" t="s">
        <v>10</v>
      </c>
      <c r="C349" s="64">
        <v>35</v>
      </c>
    </row>
    <row r="350" spans="1:47">
      <c r="A350" s="39"/>
      <c r="B350" s="174" t="s">
        <v>11</v>
      </c>
      <c r="C350" s="102">
        <v>35</v>
      </c>
    </row>
    <row r="351" spans="1:47" s="62" customFormat="1" ht="15">
      <c r="A351" s="205" t="s">
        <v>86</v>
      </c>
      <c r="B351" s="73" t="s">
        <v>10</v>
      </c>
      <c r="C351" s="64">
        <v>16</v>
      </c>
    </row>
    <row r="352" spans="1:47" s="175" customFormat="1">
      <c r="A352" s="172"/>
      <c r="B352" s="52" t="s">
        <v>11</v>
      </c>
      <c r="C352" s="102">
        <v>16</v>
      </c>
      <c r="D352" s="123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  <c r="AE352" s="62"/>
      <c r="AF352" s="62"/>
      <c r="AG352" s="62"/>
      <c r="AH352" s="62"/>
      <c r="AI352" s="62"/>
      <c r="AJ352" s="62"/>
      <c r="AK352" s="62"/>
      <c r="AL352" s="62"/>
      <c r="AM352" s="62"/>
      <c r="AN352" s="62"/>
      <c r="AO352" s="62"/>
      <c r="AP352" s="62"/>
      <c r="AQ352" s="62"/>
      <c r="AR352" s="62"/>
      <c r="AS352" s="62"/>
      <c r="AT352" s="62"/>
      <c r="AU352" s="62"/>
    </row>
    <row r="353" spans="1:47" s="62" customFormat="1" ht="15">
      <c r="A353" s="205" t="s">
        <v>87</v>
      </c>
      <c r="B353" s="153" t="s">
        <v>10</v>
      </c>
      <c r="C353" s="64">
        <v>57</v>
      </c>
    </row>
    <row r="354" spans="1:47">
      <c r="A354" s="39"/>
      <c r="B354" s="174" t="s">
        <v>11</v>
      </c>
      <c r="C354" s="102">
        <v>57</v>
      </c>
    </row>
    <row r="355" spans="1:47" s="62" customFormat="1" ht="15">
      <c r="A355" s="205" t="s">
        <v>88</v>
      </c>
      <c r="B355" s="73" t="s">
        <v>10</v>
      </c>
      <c r="C355" s="64">
        <v>224</v>
      </c>
    </row>
    <row r="356" spans="1:47" s="175" customFormat="1">
      <c r="A356" s="172"/>
      <c r="B356" s="52" t="s">
        <v>11</v>
      </c>
      <c r="C356" s="102">
        <v>224</v>
      </c>
      <c r="D356" s="123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  <c r="AF356" s="62"/>
      <c r="AG356" s="62"/>
      <c r="AH356" s="62"/>
      <c r="AI356" s="62"/>
      <c r="AJ356" s="62"/>
      <c r="AK356" s="62"/>
      <c r="AL356" s="62"/>
      <c r="AM356" s="62"/>
      <c r="AN356" s="62"/>
      <c r="AO356" s="62"/>
      <c r="AP356" s="62"/>
      <c r="AQ356" s="62"/>
      <c r="AR356" s="62"/>
      <c r="AS356" s="62"/>
      <c r="AT356" s="62"/>
      <c r="AU356" s="62"/>
    </row>
    <row r="357" spans="1:47" s="62" customFormat="1" ht="15">
      <c r="A357" s="205" t="s">
        <v>89</v>
      </c>
      <c r="B357" s="153" t="s">
        <v>10</v>
      </c>
      <c r="C357" s="64">
        <v>84</v>
      </c>
    </row>
    <row r="358" spans="1:47">
      <c r="A358" s="39"/>
      <c r="B358" s="174" t="s">
        <v>11</v>
      </c>
      <c r="C358" s="102">
        <v>84</v>
      </c>
    </row>
    <row r="359" spans="1:47" s="62" customFormat="1" ht="15">
      <c r="A359" s="205" t="s">
        <v>90</v>
      </c>
      <c r="B359" s="73" t="s">
        <v>10</v>
      </c>
      <c r="C359" s="64">
        <v>60</v>
      </c>
    </row>
    <row r="360" spans="1:47" s="175" customFormat="1">
      <c r="A360" s="172"/>
      <c r="B360" s="52" t="s">
        <v>11</v>
      </c>
      <c r="C360" s="102">
        <v>60</v>
      </c>
      <c r="D360" s="123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  <c r="AE360" s="62"/>
      <c r="AF360" s="62"/>
      <c r="AG360" s="62"/>
      <c r="AH360" s="62"/>
      <c r="AI360" s="62"/>
      <c r="AJ360" s="62"/>
      <c r="AK360" s="62"/>
      <c r="AL360" s="62"/>
      <c r="AM360" s="62"/>
      <c r="AN360" s="62"/>
      <c r="AO360" s="62"/>
      <c r="AP360" s="62"/>
      <c r="AQ360" s="62"/>
      <c r="AR360" s="62"/>
      <c r="AS360" s="62"/>
      <c r="AT360" s="62"/>
      <c r="AU360" s="62"/>
    </row>
    <row r="361" spans="1:47" s="62" customFormat="1" ht="15">
      <c r="A361" s="205" t="s">
        <v>91</v>
      </c>
      <c r="B361" s="153" t="s">
        <v>10</v>
      </c>
      <c r="C361" s="64">
        <v>15</v>
      </c>
    </row>
    <row r="362" spans="1:47">
      <c r="A362" s="39"/>
      <c r="B362" s="174" t="s">
        <v>11</v>
      </c>
      <c r="C362" s="102">
        <v>15</v>
      </c>
    </row>
    <row r="363" spans="1:47">
      <c r="A363" s="43" t="s">
        <v>19</v>
      </c>
      <c r="B363" s="38" t="s">
        <v>10</v>
      </c>
      <c r="C363" s="33">
        <f>C365</f>
        <v>12</v>
      </c>
      <c r="D363"/>
    </row>
    <row r="364" spans="1:47">
      <c r="A364" s="39"/>
      <c r="B364" s="37" t="s">
        <v>11</v>
      </c>
      <c r="C364" s="33">
        <f>C366</f>
        <v>12</v>
      </c>
      <c r="D364"/>
    </row>
    <row r="365" spans="1:47">
      <c r="A365" s="180" t="s">
        <v>92</v>
      </c>
      <c r="B365" s="202" t="s">
        <v>10</v>
      </c>
      <c r="C365" s="68">
        <f>C367</f>
        <v>12</v>
      </c>
    </row>
    <row r="366" spans="1:47">
      <c r="A366" s="39"/>
      <c r="B366" s="202" t="s">
        <v>11</v>
      </c>
      <c r="C366" s="68">
        <f>C368</f>
        <v>12</v>
      </c>
    </row>
    <row r="367" spans="1:47" s="62" customFormat="1" ht="15">
      <c r="A367" s="203" t="s">
        <v>93</v>
      </c>
      <c r="B367" s="73" t="s">
        <v>10</v>
      </c>
      <c r="C367" s="64">
        <v>12</v>
      </c>
    </row>
    <row r="368" spans="1:47" s="175" customFormat="1">
      <c r="A368" s="172"/>
      <c r="B368" s="52" t="s">
        <v>11</v>
      </c>
      <c r="C368" s="102">
        <v>12</v>
      </c>
      <c r="D368" s="123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  <c r="AE368" s="62"/>
      <c r="AF368" s="62"/>
      <c r="AG368" s="62"/>
      <c r="AH368" s="62"/>
      <c r="AI368" s="62"/>
      <c r="AJ368" s="62"/>
      <c r="AK368" s="62"/>
      <c r="AL368" s="62"/>
      <c r="AM368" s="62"/>
      <c r="AN368" s="62"/>
      <c r="AO368" s="62"/>
      <c r="AP368" s="62"/>
      <c r="AQ368" s="62"/>
      <c r="AR368" s="62"/>
      <c r="AS368" s="62"/>
      <c r="AT368" s="62"/>
      <c r="AU368" s="62"/>
    </row>
    <row r="369" spans="1:47">
      <c r="A369" s="84" t="s">
        <v>94</v>
      </c>
      <c r="B369" s="85"/>
      <c r="C369" s="86"/>
      <c r="D369" s="233"/>
      <c r="E369" s="233"/>
      <c r="F369" s="234"/>
      <c r="G369" s="234"/>
      <c r="H369" s="234"/>
      <c r="I369" s="234"/>
    </row>
    <row r="370" spans="1:47" s="2" customFormat="1">
      <c r="A370" s="206" t="s">
        <v>29</v>
      </c>
      <c r="B370" s="207" t="s">
        <v>10</v>
      </c>
      <c r="C370" s="33">
        <f t="shared" ref="C370:C377" si="14">C372</f>
        <v>185</v>
      </c>
      <c r="D370" s="104"/>
      <c r="E370" s="27"/>
      <c r="F370" s="27"/>
      <c r="G370" s="27"/>
      <c r="H370" s="27"/>
      <c r="I370" s="27"/>
    </row>
    <row r="371" spans="1:47" s="2" customFormat="1">
      <c r="A371" s="107" t="s">
        <v>30</v>
      </c>
      <c r="B371" s="208" t="s">
        <v>11</v>
      </c>
      <c r="C371" s="33">
        <f t="shared" si="14"/>
        <v>185</v>
      </c>
      <c r="D371" s="104"/>
      <c r="E371" s="27"/>
      <c r="F371" s="27"/>
      <c r="G371" s="27"/>
      <c r="H371" s="27"/>
      <c r="I371" s="27"/>
    </row>
    <row r="372" spans="1:47" s="2" customFormat="1">
      <c r="A372" s="209" t="s">
        <v>25</v>
      </c>
      <c r="B372" s="210" t="s">
        <v>10</v>
      </c>
      <c r="C372" s="33">
        <f t="shared" si="14"/>
        <v>185</v>
      </c>
      <c r="D372" s="104"/>
      <c r="E372" s="27"/>
      <c r="F372" s="27"/>
      <c r="G372" s="27"/>
      <c r="H372" s="27"/>
      <c r="I372" s="27"/>
    </row>
    <row r="373" spans="1:47" s="2" customFormat="1">
      <c r="A373" s="211" t="s">
        <v>54</v>
      </c>
      <c r="B373" s="114" t="s">
        <v>11</v>
      </c>
      <c r="C373" s="33">
        <f t="shared" si="14"/>
        <v>185</v>
      </c>
    </row>
    <row r="374" spans="1:47" s="1" customFormat="1">
      <c r="A374" s="159" t="s">
        <v>55</v>
      </c>
      <c r="B374" s="20" t="s">
        <v>10</v>
      </c>
      <c r="C374" s="33">
        <f t="shared" si="14"/>
        <v>185</v>
      </c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</row>
    <row r="375" spans="1:47" s="1" customFormat="1">
      <c r="A375" s="43"/>
      <c r="B375" s="23" t="s">
        <v>11</v>
      </c>
      <c r="C375" s="33">
        <f t="shared" si="14"/>
        <v>185</v>
      </c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</row>
    <row r="376" spans="1:47" s="69" customFormat="1">
      <c r="A376" s="212" t="s">
        <v>18</v>
      </c>
      <c r="B376" s="67" t="s">
        <v>10</v>
      </c>
      <c r="C376" s="68">
        <f t="shared" si="14"/>
        <v>185</v>
      </c>
      <c r="D376" s="213"/>
      <c r="E376" s="213"/>
      <c r="F376" s="213"/>
      <c r="G376" s="213"/>
      <c r="H376" s="213"/>
      <c r="I376" s="213"/>
      <c r="J376" s="214"/>
    </row>
    <row r="377" spans="1:47" s="69" customFormat="1">
      <c r="A377" s="70"/>
      <c r="B377" s="71" t="s">
        <v>11</v>
      </c>
      <c r="C377" s="68">
        <f t="shared" si="14"/>
        <v>185</v>
      </c>
      <c r="D377" s="213"/>
      <c r="E377" s="213"/>
      <c r="F377" s="213"/>
      <c r="G377" s="213"/>
      <c r="H377" s="213"/>
      <c r="I377" s="213"/>
      <c r="J377" s="214"/>
    </row>
    <row r="378" spans="1:47" s="83" customFormat="1" ht="15">
      <c r="A378" s="215" t="s">
        <v>95</v>
      </c>
      <c r="B378" s="25" t="s">
        <v>10</v>
      </c>
      <c r="C378" s="26">
        <v>185</v>
      </c>
      <c r="D378" s="35"/>
      <c r="E378" s="35"/>
      <c r="F378" s="35"/>
      <c r="G378" s="35"/>
      <c r="H378" s="35"/>
      <c r="I378" s="35"/>
      <c r="J378" s="82"/>
    </row>
    <row r="379" spans="1:47" s="83" customFormat="1">
      <c r="A379" s="107"/>
      <c r="B379" s="30" t="s">
        <v>11</v>
      </c>
      <c r="C379" s="26">
        <v>185</v>
      </c>
      <c r="D379" s="35"/>
      <c r="E379" s="35"/>
      <c r="F379" s="35"/>
      <c r="G379" s="35"/>
      <c r="H379" s="35"/>
      <c r="I379" s="35"/>
      <c r="J379" s="82"/>
    </row>
    <row r="380" spans="1:47">
      <c r="A380" s="235" t="s">
        <v>96</v>
      </c>
      <c r="B380" s="235"/>
      <c r="C380" s="235"/>
      <c r="D380"/>
    </row>
    <row r="381" spans="1:47">
      <c r="A381" s="236" t="s">
        <v>29</v>
      </c>
      <c r="B381" s="236"/>
      <c r="C381" s="236"/>
      <c r="D381"/>
    </row>
    <row r="382" spans="1:47">
      <c r="A382" s="216" t="s">
        <v>37</v>
      </c>
      <c r="B382" s="38" t="s">
        <v>10</v>
      </c>
      <c r="C382" s="33">
        <f>C384</f>
        <v>259</v>
      </c>
      <c r="D382"/>
    </row>
    <row r="383" spans="1:47">
      <c r="A383" s="39"/>
      <c r="B383" s="37" t="s">
        <v>11</v>
      </c>
      <c r="C383" s="33">
        <f>C385</f>
        <v>259</v>
      </c>
      <c r="D383"/>
    </row>
    <row r="384" spans="1:47" s="1" customFormat="1">
      <c r="A384" s="19" t="s">
        <v>48</v>
      </c>
      <c r="B384" s="32" t="s">
        <v>10</v>
      </c>
      <c r="C384" s="33">
        <f>C386</f>
        <v>259</v>
      </c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</row>
    <row r="385" spans="1:47" s="1" customFormat="1">
      <c r="A385" s="39" t="s">
        <v>54</v>
      </c>
      <c r="B385" s="37" t="s">
        <v>11</v>
      </c>
      <c r="C385" s="33">
        <f>C387</f>
        <v>259</v>
      </c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</row>
    <row r="386" spans="1:47" s="1" customFormat="1">
      <c r="A386" s="31" t="s">
        <v>15</v>
      </c>
      <c r="B386" s="32" t="s">
        <v>10</v>
      </c>
      <c r="C386" s="33">
        <f t="shared" ref="C386:C389" si="15">C388</f>
        <v>259</v>
      </c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</row>
    <row r="387" spans="1:47" s="1" customFormat="1">
      <c r="A387" s="36"/>
      <c r="B387" s="37" t="s">
        <v>11</v>
      </c>
      <c r="C387" s="33">
        <f t="shared" si="15"/>
        <v>259</v>
      </c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</row>
    <row r="388" spans="1:47" s="1" customFormat="1">
      <c r="A388" s="159" t="s">
        <v>55</v>
      </c>
      <c r="B388" s="32" t="s">
        <v>10</v>
      </c>
      <c r="C388" s="33">
        <f t="shared" si="15"/>
        <v>259</v>
      </c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</row>
    <row r="389" spans="1:47" s="1" customFormat="1">
      <c r="A389" s="39"/>
      <c r="B389" s="37" t="s">
        <v>11</v>
      </c>
      <c r="C389" s="33">
        <f t="shared" si="15"/>
        <v>259</v>
      </c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</row>
    <row r="390" spans="1:47" s="1" customFormat="1">
      <c r="A390" s="43" t="s">
        <v>19</v>
      </c>
      <c r="B390" s="32" t="s">
        <v>10</v>
      </c>
      <c r="C390" s="33">
        <f>C399</f>
        <v>259</v>
      </c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</row>
    <row r="391" spans="1:47" s="1" customFormat="1">
      <c r="A391" s="39"/>
      <c r="B391" s="37" t="s">
        <v>11</v>
      </c>
      <c r="C391" s="33">
        <f>C400</f>
        <v>259</v>
      </c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</row>
    <row r="392" spans="1:47" s="1" customFormat="1">
      <c r="A392" s="237" t="s">
        <v>47</v>
      </c>
      <c r="B392" s="237"/>
      <c r="C392" s="237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</row>
    <row r="393" spans="1:47" s="1" customFormat="1">
      <c r="A393" s="59" t="s">
        <v>29</v>
      </c>
      <c r="B393" s="20" t="s">
        <v>10</v>
      </c>
      <c r="C393" s="33">
        <f t="shared" ref="C393:C398" si="16">C395</f>
        <v>259</v>
      </c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</row>
    <row r="394" spans="1:47" s="1" customFormat="1">
      <c r="A394" s="56" t="s">
        <v>30</v>
      </c>
      <c r="B394" s="23" t="s">
        <v>11</v>
      </c>
      <c r="C394" s="33">
        <f t="shared" si="16"/>
        <v>259</v>
      </c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</row>
    <row r="395" spans="1:47" s="1" customFormat="1">
      <c r="A395" s="19" t="s">
        <v>48</v>
      </c>
      <c r="B395" s="38" t="s">
        <v>10</v>
      </c>
      <c r="C395" s="33">
        <f t="shared" si="16"/>
        <v>259</v>
      </c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</row>
    <row r="396" spans="1:47" s="1" customFormat="1">
      <c r="A396" s="22" t="s">
        <v>13</v>
      </c>
      <c r="B396" s="37" t="s">
        <v>11</v>
      </c>
      <c r="C396" s="33">
        <f t="shared" si="16"/>
        <v>259</v>
      </c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</row>
    <row r="397" spans="1:47" s="1" customFormat="1">
      <c r="A397" s="31" t="s">
        <v>15</v>
      </c>
      <c r="B397" s="32" t="s">
        <v>10</v>
      </c>
      <c r="C397" s="33">
        <f t="shared" si="16"/>
        <v>259</v>
      </c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</row>
    <row r="398" spans="1:47" s="1" customFormat="1">
      <c r="A398" s="36"/>
      <c r="B398" s="37" t="s">
        <v>11</v>
      </c>
      <c r="C398" s="33">
        <f t="shared" si="16"/>
        <v>259</v>
      </c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</row>
    <row r="399" spans="1:47" s="192" customFormat="1">
      <c r="A399" s="43" t="s">
        <v>19</v>
      </c>
      <c r="B399" s="190" t="s">
        <v>10</v>
      </c>
      <c r="C399" s="191">
        <f>C405</f>
        <v>259</v>
      </c>
      <c r="E399" s="193"/>
      <c r="F399" s="193"/>
      <c r="G399" s="193"/>
      <c r="H399" s="193"/>
      <c r="I399" s="193"/>
      <c r="J399" s="193"/>
      <c r="K399" s="193"/>
      <c r="L399" s="193"/>
      <c r="M399" s="193"/>
      <c r="N399" s="193"/>
      <c r="O399" s="193"/>
      <c r="P399" s="193"/>
      <c r="Q399" s="193"/>
      <c r="R399" s="193"/>
      <c r="S399" s="193"/>
      <c r="T399" s="193"/>
      <c r="U399" s="193"/>
      <c r="V399" s="193"/>
      <c r="W399" s="193"/>
      <c r="X399" s="193"/>
      <c r="Y399" s="193"/>
      <c r="Z399" s="193"/>
      <c r="AA399" s="193"/>
      <c r="AB399" s="193"/>
      <c r="AC399" s="193"/>
      <c r="AD399" s="193"/>
      <c r="AE399" s="193"/>
      <c r="AF399" s="193"/>
      <c r="AG399" s="193"/>
      <c r="AH399" s="193"/>
      <c r="AI399" s="193"/>
      <c r="AJ399" s="193"/>
      <c r="AK399" s="193"/>
      <c r="AL399" s="193"/>
      <c r="AM399" s="193"/>
      <c r="AN399" s="193"/>
      <c r="AO399" s="193"/>
      <c r="AP399" s="193"/>
      <c r="AQ399" s="193"/>
      <c r="AR399" s="193"/>
      <c r="AS399" s="193"/>
      <c r="AT399" s="193"/>
      <c r="AU399" s="193"/>
    </row>
    <row r="400" spans="1:47" s="192" customFormat="1">
      <c r="A400" s="51"/>
      <c r="B400" s="194" t="s">
        <v>11</v>
      </c>
      <c r="C400" s="191">
        <f>C406</f>
        <v>259</v>
      </c>
      <c r="E400" s="193"/>
      <c r="F400" s="193"/>
      <c r="G400" s="193"/>
      <c r="H400" s="193"/>
      <c r="I400" s="193"/>
      <c r="J400" s="193"/>
      <c r="K400" s="193"/>
      <c r="L400" s="193"/>
      <c r="M400" s="193"/>
      <c r="N400" s="193"/>
      <c r="O400" s="193"/>
      <c r="P400" s="193"/>
      <c r="Q400" s="193"/>
      <c r="R400" s="193"/>
      <c r="S400" s="193"/>
      <c r="T400" s="193"/>
      <c r="U400" s="193"/>
      <c r="V400" s="193"/>
      <c r="W400" s="193"/>
      <c r="X400" s="193"/>
      <c r="Y400" s="193"/>
      <c r="Z400" s="193"/>
      <c r="AA400" s="193"/>
      <c r="AB400" s="193"/>
      <c r="AC400" s="193"/>
      <c r="AD400" s="193"/>
      <c r="AE400" s="193"/>
      <c r="AF400" s="193"/>
      <c r="AG400" s="193"/>
      <c r="AH400" s="193"/>
      <c r="AI400" s="193"/>
      <c r="AJ400" s="193"/>
      <c r="AK400" s="193"/>
      <c r="AL400" s="193"/>
      <c r="AM400" s="193"/>
      <c r="AN400" s="193"/>
      <c r="AO400" s="193"/>
      <c r="AP400" s="193"/>
      <c r="AQ400" s="193"/>
      <c r="AR400" s="193"/>
      <c r="AS400" s="193"/>
      <c r="AT400" s="193"/>
      <c r="AU400" s="193"/>
    </row>
    <row r="401" spans="1:47" s="192" customFormat="1" hidden="1">
      <c r="A401" s="79"/>
      <c r="B401" s="190"/>
      <c r="C401" s="191"/>
      <c r="E401" s="193"/>
      <c r="F401" s="193"/>
      <c r="G401" s="193"/>
      <c r="H401" s="193"/>
      <c r="I401" s="193"/>
      <c r="J401" s="193"/>
      <c r="K401" s="193"/>
      <c r="L401" s="193"/>
      <c r="M401" s="193"/>
      <c r="N401" s="193"/>
      <c r="O401" s="193"/>
      <c r="P401" s="193"/>
      <c r="Q401" s="193"/>
      <c r="R401" s="193"/>
      <c r="S401" s="193"/>
      <c r="T401" s="193"/>
      <c r="U401" s="193"/>
      <c r="V401" s="193"/>
      <c r="W401" s="193"/>
      <c r="X401" s="193"/>
      <c r="Y401" s="193"/>
      <c r="Z401" s="193"/>
      <c r="AA401" s="193"/>
      <c r="AB401" s="193"/>
      <c r="AC401" s="193"/>
      <c r="AD401" s="193"/>
      <c r="AE401" s="193"/>
      <c r="AF401" s="193"/>
      <c r="AG401" s="193"/>
      <c r="AH401" s="193"/>
      <c r="AI401" s="193"/>
      <c r="AJ401" s="193"/>
      <c r="AK401" s="193"/>
      <c r="AL401" s="193"/>
      <c r="AM401" s="193"/>
      <c r="AN401" s="193"/>
      <c r="AO401" s="193"/>
      <c r="AP401" s="193"/>
      <c r="AQ401" s="193"/>
      <c r="AR401" s="193"/>
      <c r="AS401" s="193"/>
      <c r="AT401" s="193"/>
      <c r="AU401" s="193"/>
    </row>
    <row r="402" spans="1:47" s="192" customFormat="1" hidden="1">
      <c r="A402" s="195"/>
      <c r="B402" s="194"/>
      <c r="C402" s="191"/>
      <c r="E402" s="193"/>
      <c r="F402" s="193"/>
      <c r="G402" s="193"/>
      <c r="H402" s="193"/>
      <c r="I402" s="193"/>
      <c r="J402" s="193"/>
      <c r="K402" s="193"/>
      <c r="L402" s="193"/>
      <c r="M402" s="193"/>
      <c r="N402" s="193"/>
      <c r="O402" s="193"/>
      <c r="P402" s="193"/>
      <c r="Q402" s="193"/>
      <c r="R402" s="193"/>
      <c r="S402" s="193"/>
      <c r="T402" s="193"/>
      <c r="U402" s="193"/>
      <c r="V402" s="193"/>
      <c r="W402" s="193"/>
      <c r="X402" s="193"/>
      <c r="Y402" s="193"/>
      <c r="Z402" s="193"/>
      <c r="AA402" s="193"/>
      <c r="AB402" s="193"/>
      <c r="AC402" s="193"/>
      <c r="AD402" s="193"/>
      <c r="AE402" s="193"/>
      <c r="AF402" s="193"/>
      <c r="AG402" s="193"/>
      <c r="AH402" s="193"/>
      <c r="AI402" s="193"/>
      <c r="AJ402" s="193"/>
      <c r="AK402" s="193"/>
      <c r="AL402" s="193"/>
      <c r="AM402" s="193"/>
      <c r="AN402" s="193"/>
      <c r="AO402" s="193"/>
      <c r="AP402" s="193"/>
      <c r="AQ402" s="193"/>
      <c r="AR402" s="193"/>
      <c r="AS402" s="193"/>
      <c r="AT402" s="193"/>
      <c r="AU402" s="193"/>
    </row>
    <row r="403" spans="1:47" s="199" customFormat="1" ht="15" hidden="1">
      <c r="A403" s="196"/>
      <c r="B403" s="197"/>
      <c r="C403" s="19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  <c r="AD403" s="58"/>
      <c r="AE403" s="58"/>
      <c r="AF403" s="58"/>
      <c r="AG403" s="58"/>
      <c r="AH403" s="58"/>
      <c r="AI403" s="58"/>
      <c r="AJ403" s="58"/>
      <c r="AK403" s="58"/>
      <c r="AL403" s="58"/>
      <c r="AM403" s="58"/>
      <c r="AN403" s="58"/>
      <c r="AO403" s="58"/>
      <c r="AP403" s="58"/>
      <c r="AQ403" s="58"/>
      <c r="AR403" s="58"/>
      <c r="AS403" s="58"/>
      <c r="AT403" s="58"/>
      <c r="AU403" s="58"/>
    </row>
    <row r="404" spans="1:47" s="199" customFormat="1" hidden="1">
      <c r="A404" s="200"/>
      <c r="B404" s="201"/>
      <c r="C404" s="19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  <c r="AD404" s="58"/>
      <c r="AE404" s="58"/>
      <c r="AF404" s="58"/>
      <c r="AG404" s="58"/>
      <c r="AH404" s="58"/>
      <c r="AI404" s="58"/>
      <c r="AJ404" s="58"/>
      <c r="AK404" s="58"/>
      <c r="AL404" s="58"/>
      <c r="AM404" s="58"/>
      <c r="AN404" s="58"/>
      <c r="AO404" s="58"/>
      <c r="AP404" s="58"/>
      <c r="AQ404" s="58"/>
      <c r="AR404" s="58"/>
      <c r="AS404" s="58"/>
      <c r="AT404" s="58"/>
      <c r="AU404" s="58"/>
    </row>
    <row r="405" spans="1:47">
      <c r="A405" s="204" t="s">
        <v>97</v>
      </c>
      <c r="B405" s="202" t="s">
        <v>10</v>
      </c>
      <c r="C405" s="68">
        <f>C407+C409+C411+C413+C415</f>
        <v>259</v>
      </c>
    </row>
    <row r="406" spans="1:47">
      <c r="A406" s="39"/>
      <c r="B406" s="202" t="s">
        <v>11</v>
      </c>
      <c r="C406" s="68">
        <f>C408+C410+C412+C414+C416</f>
        <v>259</v>
      </c>
    </row>
    <row r="407" spans="1:47" s="62" customFormat="1" ht="15">
      <c r="A407" s="205" t="s">
        <v>98</v>
      </c>
      <c r="B407" s="73" t="s">
        <v>10</v>
      </c>
      <c r="C407" s="64">
        <v>80</v>
      </c>
    </row>
    <row r="408" spans="1:47" s="175" customFormat="1">
      <c r="A408" s="172"/>
      <c r="B408" s="52" t="s">
        <v>11</v>
      </c>
      <c r="C408" s="102">
        <v>80</v>
      </c>
      <c r="D408" s="123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  <c r="AE408" s="62"/>
      <c r="AF408" s="62"/>
      <c r="AG408" s="62"/>
      <c r="AH408" s="62"/>
      <c r="AI408" s="62"/>
      <c r="AJ408" s="62"/>
      <c r="AK408" s="62"/>
      <c r="AL408" s="62"/>
      <c r="AM408" s="62"/>
      <c r="AN408" s="62"/>
      <c r="AO408" s="62"/>
      <c r="AP408" s="62"/>
      <c r="AQ408" s="62"/>
      <c r="AR408" s="62"/>
      <c r="AS408" s="62"/>
      <c r="AT408" s="62"/>
      <c r="AU408" s="62"/>
    </row>
    <row r="409" spans="1:47" s="62" customFormat="1" ht="15">
      <c r="A409" s="205" t="s">
        <v>99</v>
      </c>
      <c r="B409" s="73" t="s">
        <v>10</v>
      </c>
      <c r="C409" s="64">
        <v>25</v>
      </c>
    </row>
    <row r="410" spans="1:47" s="175" customFormat="1">
      <c r="A410" s="172"/>
      <c r="B410" s="52" t="s">
        <v>11</v>
      </c>
      <c r="C410" s="102">
        <v>25</v>
      </c>
      <c r="D410" s="123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  <c r="AF410" s="62"/>
      <c r="AG410" s="62"/>
      <c r="AH410" s="62"/>
      <c r="AI410" s="62"/>
      <c r="AJ410" s="62"/>
      <c r="AK410" s="62"/>
      <c r="AL410" s="62"/>
      <c r="AM410" s="62"/>
      <c r="AN410" s="62"/>
      <c r="AO410" s="62"/>
      <c r="AP410" s="62"/>
      <c r="AQ410" s="62"/>
      <c r="AR410" s="62"/>
      <c r="AS410" s="62"/>
      <c r="AT410" s="62"/>
      <c r="AU410" s="62"/>
    </row>
    <row r="411" spans="1:47" s="62" customFormat="1" ht="15">
      <c r="A411" s="205" t="s">
        <v>100</v>
      </c>
      <c r="B411" s="73" t="s">
        <v>10</v>
      </c>
      <c r="C411" s="64">
        <v>34</v>
      </c>
    </row>
    <row r="412" spans="1:47" s="175" customFormat="1">
      <c r="A412" s="172"/>
      <c r="B412" s="52" t="s">
        <v>11</v>
      </c>
      <c r="C412" s="102">
        <v>34</v>
      </c>
      <c r="D412" s="123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  <c r="AE412" s="62"/>
      <c r="AF412" s="62"/>
      <c r="AG412" s="62"/>
      <c r="AH412" s="62"/>
      <c r="AI412" s="62"/>
      <c r="AJ412" s="62"/>
      <c r="AK412" s="62"/>
      <c r="AL412" s="62"/>
      <c r="AM412" s="62"/>
      <c r="AN412" s="62"/>
      <c r="AO412" s="62"/>
      <c r="AP412" s="62"/>
      <c r="AQ412" s="62"/>
      <c r="AR412" s="62"/>
      <c r="AS412" s="62"/>
      <c r="AT412" s="62"/>
      <c r="AU412" s="62"/>
    </row>
    <row r="413" spans="1:47" s="62" customFormat="1" ht="30.75" customHeight="1">
      <c r="A413" s="205" t="s">
        <v>101</v>
      </c>
      <c r="B413" s="73" t="s">
        <v>10</v>
      </c>
      <c r="C413" s="64">
        <v>40</v>
      </c>
    </row>
    <row r="414" spans="1:47" s="175" customFormat="1">
      <c r="A414" s="172"/>
      <c r="B414" s="52" t="s">
        <v>11</v>
      </c>
      <c r="C414" s="102">
        <v>40</v>
      </c>
      <c r="D414" s="123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  <c r="AE414" s="62"/>
      <c r="AF414" s="62"/>
      <c r="AG414" s="62"/>
      <c r="AH414" s="62"/>
      <c r="AI414" s="62"/>
      <c r="AJ414" s="62"/>
      <c r="AK414" s="62"/>
      <c r="AL414" s="62"/>
      <c r="AM414" s="62"/>
      <c r="AN414" s="62"/>
      <c r="AO414" s="62"/>
      <c r="AP414" s="62"/>
      <c r="AQ414" s="62"/>
      <c r="AR414" s="62"/>
      <c r="AS414" s="62"/>
      <c r="AT414" s="62"/>
      <c r="AU414" s="62"/>
    </row>
    <row r="415" spans="1:47" s="62" customFormat="1" ht="15">
      <c r="A415" s="205" t="s">
        <v>102</v>
      </c>
      <c r="B415" s="73" t="s">
        <v>10</v>
      </c>
      <c r="C415" s="64">
        <v>80</v>
      </c>
    </row>
    <row r="416" spans="1:47" s="175" customFormat="1">
      <c r="A416" s="172"/>
      <c r="B416" s="52" t="s">
        <v>11</v>
      </c>
      <c r="C416" s="102">
        <v>80</v>
      </c>
      <c r="D416" s="123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  <c r="AE416" s="62"/>
      <c r="AF416" s="62"/>
      <c r="AG416" s="62"/>
      <c r="AH416" s="62"/>
      <c r="AI416" s="62"/>
      <c r="AJ416" s="62"/>
      <c r="AK416" s="62"/>
      <c r="AL416" s="62"/>
      <c r="AM416" s="62"/>
      <c r="AN416" s="62"/>
      <c r="AO416" s="62"/>
      <c r="AP416" s="62"/>
      <c r="AQ416" s="62"/>
      <c r="AR416" s="62"/>
      <c r="AS416" s="62"/>
      <c r="AT416" s="62"/>
      <c r="AU416" s="62"/>
    </row>
    <row r="417" spans="1:11">
      <c r="A417" s="217" t="s">
        <v>103</v>
      </c>
      <c r="B417" s="162"/>
      <c r="C417" s="163"/>
      <c r="D417" s="164"/>
      <c r="E417" s="165"/>
      <c r="F417" s="165"/>
      <c r="G417" s="165"/>
      <c r="H417" s="165"/>
      <c r="I417" s="165"/>
      <c r="J417" s="27"/>
      <c r="K417" s="62"/>
    </row>
    <row r="418" spans="1:11">
      <c r="A418" s="166" t="s">
        <v>29</v>
      </c>
      <c r="B418" s="50" t="s">
        <v>10</v>
      </c>
      <c r="C418" s="33">
        <f>C420</f>
        <v>386.6</v>
      </c>
      <c r="D418" s="164"/>
      <c r="E418" s="165"/>
      <c r="F418" s="165"/>
      <c r="G418" s="165"/>
      <c r="H418" s="165"/>
      <c r="I418" s="168"/>
    </row>
    <row r="419" spans="1:11">
      <c r="A419" s="172" t="s">
        <v>37</v>
      </c>
      <c r="B419" s="52" t="s">
        <v>11</v>
      </c>
      <c r="C419" s="33">
        <f>C421</f>
        <v>386.6</v>
      </c>
      <c r="D419" s="170"/>
      <c r="E419" s="171"/>
      <c r="F419" s="171"/>
      <c r="G419" s="171"/>
      <c r="H419" s="171"/>
      <c r="I419" s="171"/>
      <c r="J419" s="27"/>
      <c r="K419" s="27"/>
    </row>
    <row r="420" spans="1:11">
      <c r="A420" s="44" t="s">
        <v>48</v>
      </c>
      <c r="B420" s="174" t="s">
        <v>10</v>
      </c>
      <c r="C420" s="33">
        <f>C421</f>
        <v>386.6</v>
      </c>
      <c r="D420" s="170"/>
      <c r="E420" s="171"/>
      <c r="F420" s="171"/>
      <c r="G420" s="171"/>
      <c r="H420" s="171"/>
      <c r="I420" s="171"/>
      <c r="J420" s="27"/>
      <c r="K420" s="27"/>
    </row>
    <row r="421" spans="1:11">
      <c r="A421" s="22" t="s">
        <v>13</v>
      </c>
      <c r="B421" s="52" t="s">
        <v>11</v>
      </c>
      <c r="C421" s="33">
        <f>C423</f>
        <v>386.6</v>
      </c>
      <c r="D421" s="170"/>
      <c r="E421" s="171"/>
      <c r="F421" s="171"/>
      <c r="G421" s="171"/>
      <c r="H421" s="171"/>
      <c r="I421" s="171"/>
      <c r="J421" s="27"/>
      <c r="K421" s="27"/>
    </row>
    <row r="422" spans="1:11">
      <c r="A422" s="31" t="s">
        <v>15</v>
      </c>
      <c r="B422" s="32" t="s">
        <v>10</v>
      </c>
      <c r="C422" s="33">
        <f>C424+C426</f>
        <v>386.6</v>
      </c>
      <c r="D422" s="170"/>
      <c r="E422" s="171"/>
      <c r="F422" s="171"/>
      <c r="G422" s="171"/>
      <c r="H422" s="171"/>
      <c r="I422" s="171"/>
      <c r="J422" s="27"/>
      <c r="K422" s="27"/>
    </row>
    <row r="423" spans="1:11">
      <c r="A423" s="36"/>
      <c r="B423" s="37" t="s">
        <v>11</v>
      </c>
      <c r="C423" s="33">
        <f>C425+C427</f>
        <v>386.6</v>
      </c>
      <c r="D423" s="170"/>
      <c r="E423" s="171"/>
      <c r="F423" s="171"/>
      <c r="G423" s="171"/>
      <c r="H423" s="171"/>
      <c r="I423" s="171"/>
      <c r="J423" s="27"/>
      <c r="K423" s="27"/>
    </row>
    <row r="424" spans="1:11">
      <c r="A424" s="43" t="s">
        <v>19</v>
      </c>
      <c r="B424" s="38" t="s">
        <v>10</v>
      </c>
      <c r="C424" s="33">
        <f>C435+C456</f>
        <v>390</v>
      </c>
      <c r="D424"/>
    </row>
    <row r="425" spans="1:11">
      <c r="A425" s="39"/>
      <c r="B425" s="37" t="s">
        <v>11</v>
      </c>
      <c r="C425" s="33">
        <f>C436+C457</f>
        <v>390</v>
      </c>
      <c r="D425"/>
    </row>
    <row r="426" spans="1:11">
      <c r="A426" s="218" t="s">
        <v>22</v>
      </c>
      <c r="B426" s="174" t="s">
        <v>10</v>
      </c>
      <c r="C426" s="33">
        <f>C441</f>
        <v>-3.4</v>
      </c>
      <c r="D426" s="170"/>
      <c r="E426" s="171"/>
      <c r="F426" s="171"/>
      <c r="G426" s="171"/>
      <c r="H426" s="171"/>
      <c r="I426" s="171"/>
      <c r="J426" s="27"/>
      <c r="K426" s="27"/>
    </row>
    <row r="427" spans="1:11">
      <c r="A427" s="36"/>
      <c r="B427" s="52" t="s">
        <v>11</v>
      </c>
      <c r="C427" s="33">
        <f>C442</f>
        <v>-3.4</v>
      </c>
      <c r="D427" s="170"/>
      <c r="E427" s="171"/>
      <c r="F427" s="171"/>
      <c r="G427" s="171"/>
      <c r="H427" s="171"/>
      <c r="I427" s="171"/>
      <c r="J427" s="27"/>
      <c r="K427" s="27"/>
    </row>
    <row r="428" spans="1:11">
      <c r="A428" s="238" t="s">
        <v>28</v>
      </c>
      <c r="B428" s="239"/>
      <c r="C428" s="240"/>
      <c r="D428"/>
      <c r="E428" s="62"/>
    </row>
    <row r="429" spans="1:11">
      <c r="A429" s="169" t="s">
        <v>29</v>
      </c>
      <c r="B429" s="50" t="s">
        <v>10</v>
      </c>
      <c r="C429" s="157">
        <f t="shared" ref="C429:C432" si="17">C431</f>
        <v>236.6</v>
      </c>
      <c r="D429"/>
    </row>
    <row r="430" spans="1:11">
      <c r="A430" s="172" t="s">
        <v>30</v>
      </c>
      <c r="B430" s="52" t="s">
        <v>11</v>
      </c>
      <c r="C430" s="64">
        <f t="shared" si="17"/>
        <v>236.6</v>
      </c>
      <c r="D430"/>
    </row>
    <row r="431" spans="1:11">
      <c r="A431" s="44" t="s">
        <v>48</v>
      </c>
      <c r="B431" s="50" t="s">
        <v>10</v>
      </c>
      <c r="C431" s="64">
        <f t="shared" si="17"/>
        <v>236.6</v>
      </c>
      <c r="D431"/>
    </row>
    <row r="432" spans="1:11">
      <c r="A432" s="22" t="s">
        <v>13</v>
      </c>
      <c r="B432" s="52" t="s">
        <v>11</v>
      </c>
      <c r="C432" s="64">
        <f t="shared" si="17"/>
        <v>236.6</v>
      </c>
      <c r="D432"/>
    </row>
    <row r="433" spans="1:47">
      <c r="A433" s="31" t="s">
        <v>15</v>
      </c>
      <c r="B433" s="32" t="s">
        <v>10</v>
      </c>
      <c r="C433" s="64">
        <f>C435+C441</f>
        <v>236.6</v>
      </c>
      <c r="D433"/>
    </row>
    <row r="434" spans="1:47">
      <c r="A434" s="36"/>
      <c r="B434" s="37" t="s">
        <v>11</v>
      </c>
      <c r="C434" s="64">
        <f>C436+C442</f>
        <v>236.6</v>
      </c>
      <c r="D434"/>
    </row>
    <row r="435" spans="1:47" s="182" customFormat="1">
      <c r="A435" s="219" t="s">
        <v>104</v>
      </c>
      <c r="B435" s="202" t="s">
        <v>10</v>
      </c>
      <c r="C435" s="157">
        <f>C437</f>
        <v>240</v>
      </c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  <c r="AL435" s="69"/>
      <c r="AM435" s="69"/>
      <c r="AN435" s="69"/>
      <c r="AO435" s="69"/>
      <c r="AP435" s="69"/>
      <c r="AQ435" s="69"/>
      <c r="AR435" s="69"/>
      <c r="AS435" s="69"/>
      <c r="AT435" s="69"/>
      <c r="AU435" s="69"/>
    </row>
    <row r="436" spans="1:47" s="182" customFormat="1">
      <c r="A436" s="220"/>
      <c r="B436" s="184" t="s">
        <v>11</v>
      </c>
      <c r="C436" s="157">
        <f>C438</f>
        <v>240</v>
      </c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  <c r="AL436" s="69"/>
      <c r="AM436" s="69"/>
      <c r="AN436" s="69"/>
      <c r="AO436" s="69"/>
      <c r="AP436" s="69"/>
      <c r="AQ436" s="69"/>
      <c r="AR436" s="69"/>
      <c r="AS436" s="69"/>
      <c r="AT436" s="69"/>
      <c r="AU436" s="69"/>
    </row>
    <row r="437" spans="1:47" s="69" customFormat="1">
      <c r="A437" s="212" t="s">
        <v>105</v>
      </c>
      <c r="B437" s="67" t="s">
        <v>10</v>
      </c>
      <c r="C437" s="68">
        <f>C439</f>
        <v>240</v>
      </c>
    </row>
    <row r="438" spans="1:47" s="69" customFormat="1">
      <c r="A438" s="119"/>
      <c r="B438" s="71" t="s">
        <v>11</v>
      </c>
      <c r="C438" s="68">
        <f>C440</f>
        <v>240</v>
      </c>
    </row>
    <row r="439" spans="1:47" s="62" customFormat="1" ht="31.5">
      <c r="A439" s="187" t="s">
        <v>106</v>
      </c>
      <c r="B439" s="73" t="s">
        <v>10</v>
      </c>
      <c r="C439" s="64">
        <v>240</v>
      </c>
    </row>
    <row r="440" spans="1:47" s="62" customFormat="1">
      <c r="A440" s="221"/>
      <c r="B440" s="75" t="s">
        <v>11</v>
      </c>
      <c r="C440" s="64">
        <v>240</v>
      </c>
    </row>
    <row r="441" spans="1:47" ht="16.5" customHeight="1">
      <c r="A441" s="44" t="s">
        <v>22</v>
      </c>
      <c r="B441" s="174" t="s">
        <v>10</v>
      </c>
      <c r="C441" s="33">
        <f>C443+C464+C468</f>
        <v>-3.4</v>
      </c>
      <c r="D441" s="170"/>
      <c r="E441" s="171"/>
      <c r="F441" s="171"/>
      <c r="G441" s="171"/>
      <c r="H441" s="171"/>
      <c r="I441" s="171"/>
      <c r="J441" s="27"/>
      <c r="K441" s="27"/>
    </row>
    <row r="442" spans="1:47" ht="15" customHeight="1">
      <c r="A442" s="36"/>
      <c r="B442" s="52" t="s">
        <v>11</v>
      </c>
      <c r="C442" s="33">
        <f>C444+C465+C469</f>
        <v>-3.4</v>
      </c>
      <c r="D442" s="170"/>
      <c r="E442" s="171"/>
      <c r="F442" s="171"/>
      <c r="G442" s="171"/>
      <c r="H442" s="171"/>
      <c r="I442" s="171"/>
      <c r="J442" s="27"/>
      <c r="K442" s="27"/>
    </row>
    <row r="443" spans="1:47" s="69" customFormat="1" ht="25.5">
      <c r="A443" s="222" t="s">
        <v>107</v>
      </c>
      <c r="B443" s="67" t="s">
        <v>10</v>
      </c>
      <c r="C443" s="68">
        <f>C445+C447</f>
        <v>-3.4</v>
      </c>
    </row>
    <row r="444" spans="1:47" s="69" customFormat="1">
      <c r="A444" s="70"/>
      <c r="B444" s="71" t="s">
        <v>11</v>
      </c>
      <c r="C444" s="68">
        <f>C446+C448</f>
        <v>-3.4</v>
      </c>
    </row>
    <row r="445" spans="1:47" s="83" customFormat="1" ht="15">
      <c r="A445" s="223" t="s">
        <v>108</v>
      </c>
      <c r="B445" s="25" t="s">
        <v>10</v>
      </c>
      <c r="C445" s="26">
        <v>-2.8</v>
      </c>
    </row>
    <row r="446" spans="1:47" s="83" customFormat="1">
      <c r="A446" s="107"/>
      <c r="B446" s="30" t="s">
        <v>11</v>
      </c>
      <c r="C446" s="81">
        <v>-2.8</v>
      </c>
    </row>
    <row r="447" spans="1:47" s="83" customFormat="1" ht="30">
      <c r="A447" s="224" t="s">
        <v>109</v>
      </c>
      <c r="B447" s="25" t="s">
        <v>10</v>
      </c>
      <c r="C447" s="26">
        <v>-0.6</v>
      </c>
    </row>
    <row r="448" spans="1:47" s="83" customFormat="1">
      <c r="A448" s="107"/>
      <c r="B448" s="30" t="s">
        <v>11</v>
      </c>
      <c r="C448" s="81">
        <v>-0.6</v>
      </c>
    </row>
    <row r="449" spans="1:47" s="1" customFormat="1">
      <c r="A449" s="237" t="s">
        <v>47</v>
      </c>
      <c r="B449" s="237"/>
      <c r="C449" s="237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</row>
    <row r="450" spans="1:47" s="1" customFormat="1">
      <c r="A450" s="59" t="s">
        <v>29</v>
      </c>
      <c r="B450" s="20" t="s">
        <v>10</v>
      </c>
      <c r="C450" s="33">
        <f t="shared" ref="C450:C459" si="18">C452</f>
        <v>150</v>
      </c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</row>
    <row r="451" spans="1:47" s="1" customFormat="1">
      <c r="A451" s="56" t="s">
        <v>30</v>
      </c>
      <c r="B451" s="23" t="s">
        <v>11</v>
      </c>
      <c r="C451" s="33">
        <f t="shared" si="18"/>
        <v>150</v>
      </c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</row>
    <row r="452" spans="1:47" s="1" customFormat="1">
      <c r="A452" s="19" t="s">
        <v>48</v>
      </c>
      <c r="B452" s="38" t="s">
        <v>10</v>
      </c>
      <c r="C452" s="33">
        <f t="shared" si="18"/>
        <v>150</v>
      </c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</row>
    <row r="453" spans="1:47" s="1" customFormat="1">
      <c r="A453" s="22" t="s">
        <v>13</v>
      </c>
      <c r="B453" s="37" t="s">
        <v>11</v>
      </c>
      <c r="C453" s="33">
        <f t="shared" si="18"/>
        <v>150</v>
      </c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</row>
    <row r="454" spans="1:47" s="1" customFormat="1">
      <c r="A454" s="31" t="s">
        <v>15</v>
      </c>
      <c r="B454" s="32" t="s">
        <v>10</v>
      </c>
      <c r="C454" s="33">
        <f t="shared" si="18"/>
        <v>150</v>
      </c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</row>
    <row r="455" spans="1:47" s="1" customFormat="1">
      <c r="A455" s="36"/>
      <c r="B455" s="37" t="s">
        <v>11</v>
      </c>
      <c r="C455" s="33">
        <f t="shared" si="18"/>
        <v>150</v>
      </c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</row>
    <row r="456" spans="1:47">
      <c r="A456" s="43" t="s">
        <v>19</v>
      </c>
      <c r="B456" s="38" t="s">
        <v>10</v>
      </c>
      <c r="C456" s="33">
        <f t="shared" si="18"/>
        <v>150</v>
      </c>
      <c r="D456"/>
    </row>
    <row r="457" spans="1:47">
      <c r="A457" s="39"/>
      <c r="B457" s="37" t="s">
        <v>11</v>
      </c>
      <c r="C457" s="33">
        <f t="shared" si="18"/>
        <v>150</v>
      </c>
      <c r="D457"/>
    </row>
    <row r="458" spans="1:47">
      <c r="A458" s="180" t="s">
        <v>73</v>
      </c>
      <c r="B458" s="202" t="s">
        <v>10</v>
      </c>
      <c r="C458" s="68">
        <f t="shared" si="18"/>
        <v>150</v>
      </c>
    </row>
    <row r="459" spans="1:47">
      <c r="A459" s="39"/>
      <c r="B459" s="202" t="s">
        <v>11</v>
      </c>
      <c r="C459" s="68">
        <f t="shared" si="18"/>
        <v>150</v>
      </c>
    </row>
    <row r="460" spans="1:47" s="62" customFormat="1" ht="15">
      <c r="A460" s="225" t="s">
        <v>110</v>
      </c>
      <c r="B460" s="73" t="s">
        <v>10</v>
      </c>
      <c r="C460" s="64">
        <v>150</v>
      </c>
    </row>
    <row r="461" spans="1:47" s="175" customFormat="1">
      <c r="A461" s="172"/>
      <c r="B461" s="52" t="s">
        <v>11</v>
      </c>
      <c r="C461" s="102">
        <v>150</v>
      </c>
      <c r="D461" s="123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  <c r="AE461" s="62"/>
      <c r="AF461" s="62"/>
      <c r="AG461" s="62"/>
      <c r="AH461" s="62"/>
      <c r="AI461" s="62"/>
      <c r="AJ461" s="62"/>
      <c r="AK461" s="62"/>
      <c r="AL461" s="62"/>
      <c r="AM461" s="62"/>
      <c r="AN461" s="62"/>
      <c r="AO461" s="62"/>
      <c r="AP461" s="62"/>
      <c r="AQ461" s="62"/>
      <c r="AR461" s="62"/>
      <c r="AS461" s="62"/>
      <c r="AT461" s="62"/>
      <c r="AU461" s="62"/>
    </row>
    <row r="463" spans="1:47">
      <c r="A463" s="231"/>
      <c r="B463" s="232"/>
      <c r="C463" s="232"/>
    </row>
    <row r="464" spans="1:47">
      <c r="A464" s="231"/>
      <c r="B464" s="232"/>
      <c r="C464" s="232"/>
    </row>
    <row r="467" spans="1:53">
      <c r="A467" s="175"/>
    </row>
    <row r="468" spans="1:53">
      <c r="A468" s="175"/>
    </row>
    <row r="469" spans="1:53" s="4" customFormat="1">
      <c r="A469" s="175"/>
      <c r="C469"/>
      <c r="D469" s="1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/>
      <c r="AW469"/>
      <c r="AX469"/>
      <c r="AY469"/>
      <c r="AZ469"/>
      <c r="BA469"/>
    </row>
    <row r="475" spans="1:53">
      <c r="A475" t="s">
        <v>111</v>
      </c>
    </row>
    <row r="476" spans="1:53" s="4" customFormat="1">
      <c r="A476" s="226"/>
      <c r="C476"/>
      <c r="D476" s="1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/>
      <c r="AW476"/>
      <c r="AX476"/>
      <c r="AY476"/>
      <c r="AZ476"/>
      <c r="BA476"/>
    </row>
    <row r="477" spans="1:53" s="4" customFormat="1">
      <c r="A477" s="226"/>
      <c r="C477"/>
      <c r="D477" s="1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/>
      <c r="AW477"/>
      <c r="AX477"/>
      <c r="AY477"/>
      <c r="AZ477"/>
      <c r="BA477"/>
    </row>
  </sheetData>
  <mergeCells count="20">
    <mergeCell ref="A308:C308"/>
    <mergeCell ref="A1:C1"/>
    <mergeCell ref="A2:C2"/>
    <mergeCell ref="A7:C7"/>
    <mergeCell ref="C10:C12"/>
    <mergeCell ref="A67:C67"/>
    <mergeCell ref="A82:C82"/>
    <mergeCell ref="A145:C145"/>
    <mergeCell ref="A156:C156"/>
    <mergeCell ref="A169:C169"/>
    <mergeCell ref="A184:C184"/>
    <mergeCell ref="A273:C273"/>
    <mergeCell ref="A463:C463"/>
    <mergeCell ref="A464:C464"/>
    <mergeCell ref="D369:I369"/>
    <mergeCell ref="A380:C380"/>
    <mergeCell ref="A381:C381"/>
    <mergeCell ref="A392:C392"/>
    <mergeCell ref="A428:C428"/>
    <mergeCell ref="A449:C44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septembrie 2022</vt:lpstr>
      <vt:lpstr>'28 septembrie 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cp:lastPrinted>2022-09-26T05:12:10Z</cp:lastPrinted>
  <dcterms:created xsi:type="dcterms:W3CDTF">2022-09-21T08:56:13Z</dcterms:created>
  <dcterms:modified xsi:type="dcterms:W3CDTF">2022-11-21T12:17:01Z</dcterms:modified>
</cp:coreProperties>
</file>