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rWN0+okSwa7+wTi/s0dCkcVYc6g=="/>
    </ext>
  </extLst>
</workbook>
</file>

<file path=xl/calcChain.xml><?xml version="1.0" encoding="utf-8"?>
<calcChain xmlns="http://schemas.openxmlformats.org/spreadsheetml/2006/main">
  <c r="K48" i="1" l="1"/>
  <c r="J48" i="1"/>
  <c r="I48" i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B36" i="1"/>
  <c r="H35" i="1"/>
  <c r="G35" i="1"/>
  <c r="F35" i="1"/>
  <c r="K34" i="1"/>
  <c r="J34" i="1"/>
  <c r="I34" i="1"/>
  <c r="K33" i="1"/>
  <c r="J33" i="1"/>
  <c r="I33" i="1"/>
  <c r="M29" i="1"/>
  <c r="L29" i="1"/>
  <c r="K29" i="1"/>
  <c r="J29" i="1"/>
  <c r="I29" i="1"/>
  <c r="S17" i="1"/>
  <c r="O17" i="1"/>
  <c r="A36" i="1" s="1"/>
  <c r="E17" i="1"/>
  <c r="C17" i="1"/>
  <c r="B17" i="1"/>
  <c r="A17" i="1"/>
  <c r="M15" i="1"/>
  <c r="L15" i="1"/>
  <c r="K15" i="1"/>
  <c r="J15" i="1"/>
  <c r="I15" i="1"/>
  <c r="M14" i="1"/>
  <c r="L14" i="1"/>
  <c r="K14" i="1"/>
  <c r="J14" i="1"/>
  <c r="I14" i="1"/>
  <c r="E18" i="1" l="1"/>
  <c r="A18" i="1"/>
  <c r="C36" i="1"/>
  <c r="C37" i="1" s="1"/>
  <c r="D17" i="1"/>
  <c r="D18" i="1" s="1"/>
  <c r="R17" i="1"/>
  <c r="O18" i="1"/>
  <c r="E19" i="1" l="1"/>
  <c r="O19" i="1"/>
  <c r="R18" i="1"/>
  <c r="S18" i="1"/>
  <c r="C18" i="1"/>
  <c r="C19" i="1" s="1"/>
  <c r="B37" i="1"/>
  <c r="B38" i="1" s="1"/>
  <c r="C38" i="1"/>
  <c r="B18" i="1"/>
  <c r="B19" i="1" s="1"/>
  <c r="A37" i="1"/>
  <c r="A38" i="1" s="1"/>
  <c r="S19" i="1" l="1"/>
  <c r="O20" i="1"/>
  <c r="B39" i="1" s="1"/>
  <c r="R19" i="1"/>
  <c r="A19" i="1"/>
  <c r="C20" i="1"/>
  <c r="D19" i="1"/>
  <c r="D20" i="1" l="1"/>
  <c r="B20" i="1"/>
  <c r="S20" i="1"/>
  <c r="O21" i="1"/>
  <c r="R20" i="1"/>
  <c r="A39" i="1"/>
  <c r="A20" i="1"/>
  <c r="A21" i="1" s="1"/>
  <c r="C39" i="1"/>
  <c r="C40" i="1" s="1"/>
  <c r="E20" i="1"/>
  <c r="E21" i="1" s="1"/>
  <c r="O22" i="1" l="1"/>
  <c r="R21" i="1"/>
  <c r="S21" i="1"/>
  <c r="A40" i="1"/>
  <c r="C21" i="1"/>
  <c r="C22" i="1" s="1"/>
  <c r="B21" i="1"/>
  <c r="B22" i="1" s="1"/>
  <c r="D21" i="1"/>
  <c r="D22" i="1" s="1"/>
  <c r="A22" i="1"/>
  <c r="B40" i="1"/>
  <c r="B41" i="1" s="1"/>
  <c r="R22" i="1" l="1"/>
  <c r="S22" i="1"/>
  <c r="O23" i="1"/>
  <c r="C23" i="1" s="1"/>
  <c r="C41" i="1"/>
  <c r="C42" i="1" s="1"/>
  <c r="B42" i="1"/>
  <c r="B23" i="1"/>
  <c r="D23" i="1"/>
  <c r="A41" i="1"/>
  <c r="A42" i="1" s="1"/>
  <c r="E22" i="1"/>
  <c r="E23" i="1" s="1"/>
  <c r="S23" i="1" l="1"/>
  <c r="O24" i="1"/>
  <c r="B43" i="1" s="1"/>
  <c r="R23" i="1"/>
  <c r="A23" i="1"/>
  <c r="A24" i="1" s="1"/>
  <c r="E24" i="1" l="1"/>
  <c r="D24" i="1"/>
  <c r="B24" i="1"/>
  <c r="A43" i="1"/>
  <c r="A44" i="1" s="1"/>
  <c r="S24" i="1"/>
  <c r="O25" i="1"/>
  <c r="R24" i="1"/>
  <c r="C43" i="1"/>
  <c r="C44" i="1" s="1"/>
  <c r="C24" i="1"/>
  <c r="C25" i="1" s="1"/>
  <c r="O26" i="1" l="1"/>
  <c r="R25" i="1"/>
  <c r="S25" i="1"/>
  <c r="D25" i="1"/>
  <c r="D26" i="1" s="1"/>
  <c r="C26" i="1"/>
  <c r="A25" i="1"/>
  <c r="A26" i="1" s="1"/>
  <c r="A45" i="1"/>
  <c r="E25" i="1"/>
  <c r="E26" i="1" s="1"/>
  <c r="B25" i="1"/>
  <c r="B26" i="1" s="1"/>
  <c r="B44" i="1"/>
  <c r="B45" i="1" s="1"/>
  <c r="O27" i="1" l="1"/>
  <c r="A27" i="1" s="1"/>
  <c r="R26" i="1"/>
  <c r="S26" i="1"/>
  <c r="D27" i="1"/>
  <c r="C45" i="1"/>
  <c r="C46" i="1" s="1"/>
  <c r="B27" i="1" l="1"/>
  <c r="J45" i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K45" i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R27" i="1"/>
  <c r="I45" i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M26" i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S27" i="1"/>
  <c r="L26" i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A46" i="1"/>
  <c r="B46" i="1"/>
  <c r="C27" i="1"/>
  <c r="E27" i="1"/>
</calcChain>
</file>

<file path=xl/sharedStrings.xml><?xml version="1.0" encoding="utf-8"?>
<sst xmlns="http://schemas.openxmlformats.org/spreadsheetml/2006/main" count="110" uniqueCount="66">
  <si>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</si>
  <si>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</si>
  <si>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</si>
  <si>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</si>
  <si>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</si>
  <si>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</si>
  <si>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</si>
  <si>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</si>
  <si>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</si>
  <si>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</si>
  <si>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</si>
  <si>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</si>
  <si>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</si>
  <si>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</si>
  <si>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</si>
  <si>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</si>
  <si>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</si>
  <si>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</si>
  <si>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</si>
  <si>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</si>
  <si>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</si>
  <si>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</si>
  <si>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</si>
  <si>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</si>
  <si>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</si>
  <si>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</si>
  <si>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</si>
  <si>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Golesti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</si>
  <si>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</si>
  <si>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</si>
  <si>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</si>
  <si>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</si>
  <si>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</si>
  <si>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</si>
  <si>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</si>
  <si>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</si>
  <si>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</si>
  <si>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</si>
  <si>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</si>
  <si>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</si>
  <si>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</si>
  <si>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</si>
  <si>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</si>
  <si>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</si>
  <si>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</si>
  <si>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</si>
  <si>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Atg. Astra Tours Dob</t>
  </si>
  <si>
    <t>Valea Mare</t>
  </si>
  <si>
    <t>S</t>
  </si>
  <si>
    <t>Valea Mare IATSA</t>
  </si>
  <si>
    <t>Stefanestii Noi Biserica</t>
  </si>
  <si>
    <t>Izvorani Ramificatie</t>
  </si>
  <si>
    <t>Stefanesti Primarie</t>
  </si>
  <si>
    <t>Viisoara (Stefanesti Crama)</t>
  </si>
  <si>
    <t>Golesti Ramificatie</t>
  </si>
  <si>
    <t>Golesti Muzeu</t>
  </si>
  <si>
    <t>Golesti Gara</t>
  </si>
  <si>
    <t>Golesti Centru</t>
  </si>
  <si>
    <t>Golesti Bariera</t>
  </si>
  <si>
    <t>1=5</t>
  </si>
  <si>
    <t>1=7</t>
  </si>
  <si>
    <t>C6</t>
  </si>
  <si>
    <t>C7</t>
  </si>
  <si>
    <t>C8</t>
  </si>
  <si>
    <t>EMITENT,</t>
  </si>
  <si>
    <t>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</si>
</sst>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9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0" fontId="6" fillId="0" borderId="13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 wrapText="1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8" fillId="0" borderId="21" xfId="0" applyFont="1" applyBorder="1" applyAlignment="1">
      <alignment horizontal="left"/>
    </xf>
    <xf numFmtId="20" fontId="1" fillId="0" borderId="22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21" xfId="0" applyFont="1" applyBorder="1" applyAlignment="1">
      <alignment horizontal="left"/>
    </xf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/>
    <xf numFmtId="20" fontId="1" fillId="0" borderId="15" xfId="0" applyNumberFormat="1" applyFont="1" applyBorder="1" applyAlignment="1">
      <alignment horizontal="center"/>
    </xf>
    <xf numFmtId="20" fontId="1" fillId="0" borderId="16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1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5.75" customHeight="1" x14ac:dyDescent="0.25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8" customHeight="1" x14ac:dyDescent="0.25">
      <c r="A11" s="12" t="s">
        <v>28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5" t="s">
        <v>29</v>
      </c>
      <c r="B12" s="66"/>
      <c r="C12" s="66"/>
      <c r="D12" s="66"/>
      <c r="E12" s="66"/>
      <c r="F12" s="15" t="s">
        <v>30</v>
      </c>
      <c r="G12" s="16" t="s">
        <v>31</v>
      </c>
      <c r="H12" s="16" t="s">
        <v>32</v>
      </c>
      <c r="I12" s="67" t="s">
        <v>33</v>
      </c>
      <c r="J12" s="68"/>
      <c r="K12" s="68"/>
      <c r="L12" s="68"/>
      <c r="M12" s="6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5" t="s">
        <v>34</v>
      </c>
      <c r="B13" s="66"/>
      <c r="C13" s="66"/>
      <c r="D13" s="66"/>
      <c r="E13" s="70"/>
      <c r="F13" s="18"/>
      <c r="G13" s="19" t="s">
        <v>35</v>
      </c>
      <c r="H13" s="20" t="s">
        <v>36</v>
      </c>
      <c r="I13" s="65" t="s">
        <v>34</v>
      </c>
      <c r="J13" s="66"/>
      <c r="K13" s="66"/>
      <c r="L13" s="66"/>
      <c r="M13" s="70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tr">
        <f t="shared" ref="I14:M14" si="0">A14</f>
        <v>C1</v>
      </c>
      <c r="J14" s="22" t="str">
        <f t="shared" si="0"/>
        <v>C2</v>
      </c>
      <c r="K14" s="22" t="str">
        <f t="shared" si="0"/>
        <v>C3</v>
      </c>
      <c r="L14" s="22" t="str">
        <f t="shared" si="0"/>
        <v>C4</v>
      </c>
      <c r="M14" s="24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tr">
        <f t="shared" ref="I15:M15" si="1">A15</f>
        <v>M</v>
      </c>
      <c r="J15" s="27" t="str">
        <f t="shared" si="1"/>
        <v>M</v>
      </c>
      <c r="K15" s="27" t="str">
        <f t="shared" si="1"/>
        <v>M</v>
      </c>
      <c r="L15" s="27" t="str">
        <f t="shared" si="1"/>
        <v>M</v>
      </c>
      <c r="M15" s="30" t="str">
        <f t="shared" si="1"/>
        <v>M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0.28125</v>
      </c>
      <c r="B16" s="32">
        <v>0.35416666666666669</v>
      </c>
      <c r="C16" s="32">
        <v>0.39583333333333331</v>
      </c>
      <c r="D16" s="32">
        <v>0.4375</v>
      </c>
      <c r="E16" s="32">
        <v>0.52083333333333337</v>
      </c>
      <c r="F16" s="33"/>
      <c r="G16" s="34">
        <v>0</v>
      </c>
      <c r="H16" s="35" t="s">
        <v>46</v>
      </c>
      <c r="I16" s="36">
        <f t="shared" ref="I16:M16" si="2">I17+TIME(0,0,(3600*($O17-$O16)/(INDEX($T$5:$AB$6,MATCH(I$15,$S$5:$S$6,0),MATCH(CONCATENATE($P17,$Q17),$T$4:$AB$4,0)))+$T$8))</f>
        <v>0.31594907407407397</v>
      </c>
      <c r="J16" s="36">
        <f t="shared" si="2"/>
        <v>0.38886574074074065</v>
      </c>
      <c r="K16" s="36">
        <f t="shared" si="2"/>
        <v>0.43053240740740734</v>
      </c>
      <c r="L16" s="36">
        <f t="shared" si="2"/>
        <v>0.47219907407407397</v>
      </c>
      <c r="M16" s="37">
        <f t="shared" si="2"/>
        <v>0.55553240740740739</v>
      </c>
      <c r="O16" s="5">
        <v>0</v>
      </c>
      <c r="P16" s="38"/>
      <c r="Q16" s="38"/>
      <c r="R16" s="39"/>
    </row>
    <row r="17" spans="1:23" ht="13.5" customHeight="1" x14ac:dyDescent="0.25">
      <c r="A17" s="40">
        <f t="shared" ref="A17:E17" si="3">A16+TIME(0,0,(3600*($O17-$O16)/(INDEX($T$5:$AB$6,MATCH(A$15,$S$5:$S$6,0),MATCH(CONCATENATE($P17,$Q17),$T$4:$AB$4,0)))+$T$8))</f>
        <v>0.28446759259259258</v>
      </c>
      <c r="B17" s="41">
        <f t="shared" si="3"/>
        <v>0.35738425925925926</v>
      </c>
      <c r="C17" s="41">
        <f t="shared" si="3"/>
        <v>0.39905092592592589</v>
      </c>
      <c r="D17" s="41">
        <f t="shared" si="3"/>
        <v>0.44071759259259258</v>
      </c>
      <c r="E17" s="41">
        <f t="shared" si="3"/>
        <v>0.52405092592592595</v>
      </c>
      <c r="F17" s="42">
        <v>3.4</v>
      </c>
      <c r="G17" s="43">
        <v>1</v>
      </c>
      <c r="H17" s="44" t="s">
        <v>47</v>
      </c>
      <c r="I17" s="41">
        <f t="shared" ref="I17:M17" si="4">I18+TIME(0,0,(3600*($O18-$O17)/(INDEX($T$5:$AB$6,MATCH(I$15,$S$5:$S$6,0),MATCH(CONCATENATE($P18,$Q18),$T$4:$AB$4,0)))+$T$8))</f>
        <v>0.31273148148148139</v>
      </c>
      <c r="J17" s="41">
        <f t="shared" si="4"/>
        <v>0.38564814814814807</v>
      </c>
      <c r="K17" s="41">
        <f t="shared" si="4"/>
        <v>0.42731481481481476</v>
      </c>
      <c r="L17" s="41">
        <f t="shared" si="4"/>
        <v>0.46898148148148139</v>
      </c>
      <c r="M17" s="45">
        <f t="shared" si="4"/>
        <v>0.55231481481481481</v>
      </c>
      <c r="O17" s="5">
        <f t="shared" ref="O17:O27" si="5">O16+F17</f>
        <v>3.4</v>
      </c>
      <c r="P17" s="8">
        <v>1</v>
      </c>
      <c r="Q17" s="46" t="s">
        <v>48</v>
      </c>
      <c r="R17" s="47">
        <f t="shared" ref="R17:S17" si="6">TIME(0,0,(3600*($O17-$O16)/(INDEX($T$5:$AB$6,MATCH(R$15,$S$5:$S$6,0),MATCH((CONCATENATE($P17,$Q17)),$T$4:$AB$4,0)))))</f>
        <v>2.8240740740740739E-3</v>
      </c>
      <c r="S17" s="47">
        <f t="shared" si="6"/>
        <v>3.5416666666666665E-3</v>
      </c>
      <c r="T17" s="1"/>
      <c r="U17" s="48"/>
      <c r="V17" s="1"/>
      <c r="W17" s="1"/>
    </row>
    <row r="18" spans="1:23" ht="13.5" customHeight="1" x14ac:dyDescent="0.25">
      <c r="A18" s="40">
        <f t="shared" ref="A18:E18" si="7">A17+TIME(0,0,(3600*($O18-$O17)/(INDEX($T$5:$AB$6,MATCH(A$15,$S$5:$S$6,0),MATCH(CONCATENATE($P18,$Q18),$T$4:$AB$4,0)))+$T$8))</f>
        <v>0.28527777777777774</v>
      </c>
      <c r="B18" s="41">
        <f t="shared" si="7"/>
        <v>0.35819444444444443</v>
      </c>
      <c r="C18" s="41">
        <f t="shared" si="7"/>
        <v>0.39986111111111106</v>
      </c>
      <c r="D18" s="41">
        <f t="shared" si="7"/>
        <v>0.44152777777777774</v>
      </c>
      <c r="E18" s="41">
        <f t="shared" si="7"/>
        <v>0.52486111111111111</v>
      </c>
      <c r="F18" s="43">
        <v>0.5</v>
      </c>
      <c r="G18" s="42">
        <v>2</v>
      </c>
      <c r="H18" s="44" t="s">
        <v>49</v>
      </c>
      <c r="I18" s="41">
        <f t="shared" ref="I18:M18" si="8">I19+TIME(0,0,(3600*($O19-$O18)/(INDEX($T$5:$AB$6,MATCH(I$15,$S$5:$S$6,0),MATCH(CONCATENATE($P19,$Q19),$T$4:$AB$4,0)))+$T$8))</f>
        <v>0.31192129629629622</v>
      </c>
      <c r="J18" s="41">
        <f t="shared" si="8"/>
        <v>0.38483796296296291</v>
      </c>
      <c r="K18" s="41">
        <f t="shared" si="8"/>
        <v>0.42650462962962959</v>
      </c>
      <c r="L18" s="41">
        <f t="shared" si="8"/>
        <v>0.46817129629629622</v>
      </c>
      <c r="M18" s="45">
        <f t="shared" si="8"/>
        <v>0.55150462962962965</v>
      </c>
      <c r="O18" s="5">
        <f t="shared" si="5"/>
        <v>3.9</v>
      </c>
      <c r="P18" s="8">
        <v>1</v>
      </c>
      <c r="Q18" s="46" t="s">
        <v>48</v>
      </c>
      <c r="R18" s="47" t="e">
        <f t="shared" ref="R18:S18" si="9">TIME(0,0,(3600*($O18-#REF!)/(INDEX($T$5:$AB$6,MATCH(R$15,$S$5:$S$6,0),MATCH((CONCATENATE($P18,$Q18)),$T$4:$AB$4,0)))))</f>
        <v>#REF!</v>
      </c>
      <c r="S18" s="47" t="e">
        <f t="shared" si="9"/>
        <v>#REF!</v>
      </c>
      <c r="T18" s="1"/>
      <c r="U18" s="48"/>
      <c r="V18" s="1"/>
      <c r="W18" s="1"/>
    </row>
    <row r="19" spans="1:23" ht="13.5" customHeight="1" x14ac:dyDescent="0.25">
      <c r="A19" s="40">
        <f t="shared" ref="A19:E19" si="10">A18+TIME(0,0,(3600*($O19-$O18)/(INDEX($T$5:$AB$6,MATCH(A$15,$S$5:$S$6,0),MATCH(CONCATENATE($P19,$Q19),$T$4:$AB$4,0)))+$T$8))</f>
        <v>0.28682870370370367</v>
      </c>
      <c r="B19" s="41">
        <f t="shared" si="10"/>
        <v>0.35974537037037035</v>
      </c>
      <c r="C19" s="41">
        <f t="shared" si="10"/>
        <v>0.40141203703703698</v>
      </c>
      <c r="D19" s="41">
        <f t="shared" si="10"/>
        <v>0.44307870370370367</v>
      </c>
      <c r="E19" s="41">
        <f t="shared" si="10"/>
        <v>0.52641203703703698</v>
      </c>
      <c r="F19" s="43">
        <v>1.4</v>
      </c>
      <c r="G19" s="43">
        <v>3</v>
      </c>
      <c r="H19" s="44" t="s">
        <v>50</v>
      </c>
      <c r="I19" s="41">
        <f t="shared" ref="I19:M19" si="11">I20+TIME(0,0,(3600*($O20-$O19)/(INDEX($T$5:$AB$6,MATCH(I$15,$S$5:$S$6,0),MATCH(CONCATENATE($P20,$Q20),$T$4:$AB$4,0)))+$T$8))</f>
        <v>0.3103703703703703</v>
      </c>
      <c r="J19" s="41">
        <f t="shared" si="11"/>
        <v>0.38328703703703698</v>
      </c>
      <c r="K19" s="41">
        <f t="shared" si="11"/>
        <v>0.42495370370370367</v>
      </c>
      <c r="L19" s="41">
        <f t="shared" si="11"/>
        <v>0.4666203703703703</v>
      </c>
      <c r="M19" s="45">
        <f t="shared" si="11"/>
        <v>0.54995370370370378</v>
      </c>
      <c r="O19" s="5">
        <f t="shared" si="5"/>
        <v>5.3</v>
      </c>
      <c r="P19" s="8">
        <v>1</v>
      </c>
      <c r="Q19" s="46" t="s">
        <v>48</v>
      </c>
      <c r="R19" s="47">
        <f t="shared" ref="R19:S19" si="12">TIME(0,0,(3600*($O19-$O18)/(INDEX($T$5:$AB$6,MATCH(R$15,$S$5:$S$6,0),MATCH((CONCATENATE($P19,$Q19)),$T$4:$AB$4,0)))))</f>
        <v>1.1574074074074076E-3</v>
      </c>
      <c r="S19" s="47">
        <f t="shared" si="12"/>
        <v>1.4583333333333334E-3</v>
      </c>
      <c r="T19" s="1"/>
      <c r="U19" s="48"/>
      <c r="V19" s="1"/>
      <c r="W19" s="1"/>
    </row>
    <row r="20" spans="1:23" ht="13.5" customHeight="1" x14ac:dyDescent="0.25">
      <c r="A20" s="40">
        <f t="shared" ref="A20:E20" si="13">A19+TIME(0,0,(3600*($O20-$O19)/(INDEX($T$5:$AB$6,MATCH(A$15,$S$5:$S$6,0),MATCH(CONCATENATE($P20,$Q20),$T$4:$AB$4,0)))+$T$8))</f>
        <v>0.28780092592592588</v>
      </c>
      <c r="B20" s="41">
        <f t="shared" si="13"/>
        <v>0.36071759259259256</v>
      </c>
      <c r="C20" s="41">
        <f t="shared" si="13"/>
        <v>0.40238425925925919</v>
      </c>
      <c r="D20" s="41">
        <f t="shared" si="13"/>
        <v>0.44405092592592588</v>
      </c>
      <c r="E20" s="41">
        <f t="shared" si="13"/>
        <v>0.52738425925925925</v>
      </c>
      <c r="F20" s="43">
        <v>0.7</v>
      </c>
      <c r="G20" s="42">
        <v>4</v>
      </c>
      <c r="H20" s="44" t="s">
        <v>51</v>
      </c>
      <c r="I20" s="41">
        <f t="shared" ref="I20:M20" si="14">I21+TIME(0,0,(3600*($O21-$O20)/(INDEX($T$5:$AB$6,MATCH(I$15,$S$5:$S$6,0),MATCH(CONCATENATE($P21,$Q21),$T$4:$AB$4,0)))+$T$8))</f>
        <v>0.30939814814814809</v>
      </c>
      <c r="J20" s="41">
        <f t="shared" si="14"/>
        <v>0.38231481481481477</v>
      </c>
      <c r="K20" s="41">
        <f t="shared" si="14"/>
        <v>0.42398148148148146</v>
      </c>
      <c r="L20" s="41">
        <f t="shared" si="14"/>
        <v>0.46564814814814809</v>
      </c>
      <c r="M20" s="45">
        <f t="shared" si="14"/>
        <v>0.54898148148148151</v>
      </c>
      <c r="O20" s="5">
        <f t="shared" si="5"/>
        <v>6</v>
      </c>
      <c r="P20" s="8">
        <v>1</v>
      </c>
      <c r="Q20" s="46" t="s">
        <v>48</v>
      </c>
      <c r="R20" s="47">
        <f t="shared" ref="R20:S20" si="15">TIME(0,0,(3600*($O20-$O19)/(INDEX($T$5:$AB$6,MATCH(R$15,$S$5:$S$6,0),MATCH((CONCATENATE($P20,$Q20)),$T$4:$AB$4,0)))))</f>
        <v>5.7870370370370378E-4</v>
      </c>
      <c r="S20" s="47">
        <f t="shared" si="15"/>
        <v>7.291666666666667E-4</v>
      </c>
      <c r="T20" s="1"/>
      <c r="U20" s="48"/>
      <c r="V20" s="1"/>
      <c r="W20" s="1"/>
    </row>
    <row r="21" spans="1:23" ht="13.5" customHeight="1" x14ac:dyDescent="0.25">
      <c r="A21" s="40">
        <f t="shared" ref="A21:E21" si="16">A20+TIME(0,0,(3600*($O21-$O20)/(INDEX($T$5:$AB$6,MATCH(A$15,$S$5:$S$6,0),MATCH(CONCATENATE($P21,$Q21),$T$4:$AB$4,0)))+$T$8))</f>
        <v>0.28885416666666663</v>
      </c>
      <c r="B21" s="41">
        <f t="shared" si="16"/>
        <v>0.36177083333333332</v>
      </c>
      <c r="C21" s="41">
        <f t="shared" si="16"/>
        <v>0.40343749999999995</v>
      </c>
      <c r="D21" s="41">
        <f t="shared" si="16"/>
        <v>0.44510416666666663</v>
      </c>
      <c r="E21" s="41">
        <f t="shared" si="16"/>
        <v>0.5284375</v>
      </c>
      <c r="F21" s="43">
        <v>0.8</v>
      </c>
      <c r="G21" s="43">
        <v>5</v>
      </c>
      <c r="H21" s="44" t="s">
        <v>52</v>
      </c>
      <c r="I21" s="41">
        <f t="shared" ref="I21:M21" si="17">I22+TIME(0,0,(3600*($O22-$O21)/(INDEX($T$5:$AB$6,MATCH(I$15,$S$5:$S$6,0),MATCH(CONCATENATE($P22,$Q22),$T$4:$AB$4,0)))+$T$8))</f>
        <v>0.30834490740740733</v>
      </c>
      <c r="J21" s="41">
        <f t="shared" si="17"/>
        <v>0.38126157407407402</v>
      </c>
      <c r="K21" s="41">
        <f t="shared" si="17"/>
        <v>0.4229282407407407</v>
      </c>
      <c r="L21" s="41">
        <f t="shared" si="17"/>
        <v>0.46459490740740733</v>
      </c>
      <c r="M21" s="45">
        <f t="shared" si="17"/>
        <v>0.54792824074074076</v>
      </c>
      <c r="O21" s="5">
        <f t="shared" si="5"/>
        <v>6.8</v>
      </c>
      <c r="P21" s="8">
        <v>1</v>
      </c>
      <c r="Q21" s="46" t="s">
        <v>48</v>
      </c>
      <c r="R21" s="47">
        <f t="shared" ref="R21:S21" si="18">TIME(0,0,(3600*($O21-$O20)/(INDEX($T$5:$AB$6,MATCH(R$15,$S$5:$S$6,0),MATCH((CONCATENATE($P21,$Q21)),$T$4:$AB$4,0)))))</f>
        <v>6.5972222222222213E-4</v>
      </c>
      <c r="S21" s="47">
        <f t="shared" si="18"/>
        <v>8.3333333333333339E-4</v>
      </c>
      <c r="T21" s="1"/>
      <c r="U21" s="48"/>
      <c r="V21" s="1"/>
      <c r="W21" s="1"/>
    </row>
    <row r="22" spans="1:23" ht="13.5" customHeight="1" x14ac:dyDescent="0.25">
      <c r="A22" s="40">
        <f t="shared" ref="A22:E22" si="19">A21+TIME(0,0,(3600*($O22-$O21)/(INDEX($T$5:$AB$6,MATCH(A$15,$S$5:$S$6,0),MATCH(CONCATENATE($P22,$Q22),$T$4:$AB$4,0)))+$T$8))</f>
        <v>0.29016203703703702</v>
      </c>
      <c r="B22" s="41">
        <f t="shared" si="19"/>
        <v>0.36307870370370371</v>
      </c>
      <c r="C22" s="41">
        <f t="shared" si="19"/>
        <v>0.40474537037037034</v>
      </c>
      <c r="D22" s="41">
        <f t="shared" si="19"/>
        <v>0.44641203703703702</v>
      </c>
      <c r="E22" s="41">
        <f t="shared" si="19"/>
        <v>0.52974537037037039</v>
      </c>
      <c r="F22" s="43">
        <v>1.1000000000000001</v>
      </c>
      <c r="G22" s="42">
        <v>6</v>
      </c>
      <c r="H22" s="44" t="s">
        <v>53</v>
      </c>
      <c r="I22" s="41">
        <f t="shared" ref="I22:M22" si="20">I23+TIME(0,0,(3600*($O23-$O22)/(INDEX($T$5:$AB$6,MATCH(I$15,$S$5:$S$6,0),MATCH(CONCATENATE($P23,$Q23),$T$4:$AB$4,0)))+$T$8))</f>
        <v>0.30703703703703694</v>
      </c>
      <c r="J22" s="41">
        <f t="shared" si="20"/>
        <v>0.37995370370370363</v>
      </c>
      <c r="K22" s="41">
        <f t="shared" si="20"/>
        <v>0.42162037037037031</v>
      </c>
      <c r="L22" s="41">
        <f t="shared" si="20"/>
        <v>0.46328703703703694</v>
      </c>
      <c r="M22" s="45">
        <f t="shared" si="20"/>
        <v>0.54662037037037037</v>
      </c>
      <c r="O22" s="5">
        <f t="shared" si="5"/>
        <v>7.9</v>
      </c>
      <c r="P22" s="8">
        <v>1</v>
      </c>
      <c r="Q22" s="46" t="s">
        <v>48</v>
      </c>
      <c r="R22" s="47">
        <f t="shared" ref="R22:S22" si="21">TIME(0,0,(3600*($O22-$O21)/(INDEX($T$5:$AB$6,MATCH(R$15,$S$5:$S$6,0),MATCH((CONCATENATE($P22,$Q22)),$T$4:$AB$4,0)))))</f>
        <v>9.1435185185185185E-4</v>
      </c>
      <c r="S22" s="47">
        <f t="shared" si="21"/>
        <v>1.1458333333333333E-3</v>
      </c>
      <c r="T22" s="1"/>
      <c r="U22" s="48"/>
      <c r="V22" s="1"/>
      <c r="W22" s="1"/>
    </row>
    <row r="23" spans="1:23" ht="13.5" customHeight="1" x14ac:dyDescent="0.25">
      <c r="A23" s="40">
        <f t="shared" ref="A23:E23" si="22">A22+TIME(0,0,(3600*($O23-$O22)/(INDEX($T$5:$AB$6,MATCH(A$15,$S$5:$S$6,0),MATCH(CONCATENATE($P23,$Q23),$T$4:$AB$4,0)))+$T$8))</f>
        <v>0.29138888888888886</v>
      </c>
      <c r="B23" s="41">
        <f t="shared" si="22"/>
        <v>0.36430555555555555</v>
      </c>
      <c r="C23" s="41">
        <f t="shared" si="22"/>
        <v>0.40597222222222218</v>
      </c>
      <c r="D23" s="41">
        <f t="shared" si="22"/>
        <v>0.44763888888888886</v>
      </c>
      <c r="E23" s="41">
        <f t="shared" si="22"/>
        <v>0.53097222222222229</v>
      </c>
      <c r="F23" s="43">
        <v>1</v>
      </c>
      <c r="G23" s="43">
        <v>7</v>
      </c>
      <c r="H23" s="44" t="s">
        <v>54</v>
      </c>
      <c r="I23" s="41">
        <f t="shared" ref="I23:M23" si="23">I24+TIME(0,0,(3600*($O24-$O23)/(INDEX($T$5:$AB$6,MATCH(I$15,$S$5:$S$6,0),MATCH(CONCATENATE($P24,$Q24),$T$4:$AB$4,0)))+$T$8))</f>
        <v>0.3058101851851851</v>
      </c>
      <c r="J23" s="41">
        <f t="shared" si="23"/>
        <v>0.37872685185185179</v>
      </c>
      <c r="K23" s="41">
        <f t="shared" si="23"/>
        <v>0.42039351851851847</v>
      </c>
      <c r="L23" s="41">
        <f t="shared" si="23"/>
        <v>0.4620601851851851</v>
      </c>
      <c r="M23" s="45">
        <f t="shared" si="23"/>
        <v>0.54539351851851847</v>
      </c>
      <c r="O23" s="5">
        <f t="shared" si="5"/>
        <v>8.9</v>
      </c>
      <c r="P23" s="8">
        <v>1</v>
      </c>
      <c r="Q23" s="46" t="s">
        <v>48</v>
      </c>
      <c r="R23" s="47">
        <f t="shared" ref="R23:S23" si="24">TIME(0,0,(3600*($O23-$O22)/(INDEX($T$5:$AB$6,MATCH(R$15,$S$5:$S$6,0),MATCH((CONCATENATE($P23,$Q23)),$T$4:$AB$4,0)))))</f>
        <v>8.3333333333333339E-4</v>
      </c>
      <c r="S23" s="47">
        <f t="shared" si="24"/>
        <v>1.0416666666666667E-3</v>
      </c>
      <c r="T23" s="1"/>
      <c r="U23" s="48"/>
      <c r="V23" s="1"/>
      <c r="W23" s="1"/>
    </row>
    <row r="24" spans="1:23" ht="13.5" customHeight="1" x14ac:dyDescent="0.25">
      <c r="A24" s="40">
        <f t="shared" ref="A24:E24" si="25">A23+TIME(0,0,(3600*($O24-$O23)/(INDEX($T$5:$AB$6,MATCH(A$15,$S$5:$S$6,0),MATCH(CONCATENATE($P24,$Q24),$T$4:$AB$4,0)))+$T$8))</f>
        <v>0.29303240740740738</v>
      </c>
      <c r="B24" s="41">
        <f t="shared" si="25"/>
        <v>0.36594907407407407</v>
      </c>
      <c r="C24" s="41">
        <f t="shared" si="25"/>
        <v>0.4076157407407407</v>
      </c>
      <c r="D24" s="41">
        <f t="shared" si="25"/>
        <v>0.44928240740740738</v>
      </c>
      <c r="E24" s="41">
        <f t="shared" si="25"/>
        <v>0.53261574074074081</v>
      </c>
      <c r="F24" s="43">
        <v>1.5</v>
      </c>
      <c r="G24" s="42">
        <v>8</v>
      </c>
      <c r="H24" s="49" t="s">
        <v>55</v>
      </c>
      <c r="I24" s="41">
        <f t="shared" ref="I24:M24" si="26">I25+TIME(0,0,(3600*($O25-$O24)/(INDEX($T$5:$AB$6,MATCH(I$15,$S$5:$S$6,0),MATCH(CONCATENATE($P25,$Q25),$T$4:$AB$4,0)))+$T$8))</f>
        <v>0.30416666666666659</v>
      </c>
      <c r="J24" s="41">
        <f t="shared" si="26"/>
        <v>0.37708333333333327</v>
      </c>
      <c r="K24" s="41">
        <f t="shared" si="26"/>
        <v>0.41874999999999996</v>
      </c>
      <c r="L24" s="41">
        <f t="shared" si="26"/>
        <v>0.46041666666666659</v>
      </c>
      <c r="M24" s="45">
        <f t="shared" si="26"/>
        <v>0.54374999999999996</v>
      </c>
      <c r="O24" s="5">
        <f t="shared" si="5"/>
        <v>10.4</v>
      </c>
      <c r="P24" s="8">
        <v>1</v>
      </c>
      <c r="Q24" s="46" t="s">
        <v>48</v>
      </c>
      <c r="R24" s="47">
        <f t="shared" ref="R24:S24" si="27">TIME(0,0,(3600*($O24-$O23)/(INDEX($T$5:$AB$6,MATCH(R$15,$S$5:$S$6,0),MATCH((CONCATENATE($P24,$Q24)),$T$4:$AB$4,0)))))</f>
        <v>1.25E-3</v>
      </c>
      <c r="S24" s="47">
        <f t="shared" si="27"/>
        <v>1.5624999999999999E-3</v>
      </c>
      <c r="T24" s="1"/>
      <c r="U24" s="48"/>
      <c r="V24" s="1"/>
      <c r="W24" s="1"/>
    </row>
    <row r="25" spans="1:23" ht="13.5" customHeight="1" x14ac:dyDescent="0.25">
      <c r="A25" s="40">
        <f t="shared" ref="A25:E25" si="28">A24+TIME(0,0,(3600*($O25-$O24)/(INDEX($T$5:$AB$6,MATCH(A$15,$S$5:$S$6,0),MATCH(CONCATENATE($P25,$Q25),$T$4:$AB$4,0)))+$T$8))</f>
        <v>0.29384259259259254</v>
      </c>
      <c r="B25" s="41">
        <f t="shared" si="28"/>
        <v>0.36675925925925923</v>
      </c>
      <c r="C25" s="41">
        <f t="shared" si="28"/>
        <v>0.40842592592592586</v>
      </c>
      <c r="D25" s="41">
        <f t="shared" si="28"/>
        <v>0.45009259259259254</v>
      </c>
      <c r="E25" s="41">
        <f t="shared" si="28"/>
        <v>0.53342592592592597</v>
      </c>
      <c r="F25" s="43">
        <v>0.5</v>
      </c>
      <c r="G25" s="43">
        <v>9</v>
      </c>
      <c r="H25" s="49" t="s">
        <v>56</v>
      </c>
      <c r="I25" s="41">
        <f t="shared" ref="I25:M25" si="29">I26+TIME(0,0,(3600*($O26-$O25)/(INDEX($T$5:$AB$6,MATCH(I$15,$S$5:$S$6,0),MATCH(CONCATENATE($P26,$Q26),$T$4:$AB$4,0)))+$T$8))</f>
        <v>0.30335648148148142</v>
      </c>
      <c r="J25" s="41">
        <f t="shared" si="29"/>
        <v>0.37627314814814811</v>
      </c>
      <c r="K25" s="41">
        <f t="shared" si="29"/>
        <v>0.41793981481481479</v>
      </c>
      <c r="L25" s="41">
        <f t="shared" si="29"/>
        <v>0.45960648148148142</v>
      </c>
      <c r="M25" s="45">
        <f t="shared" si="29"/>
        <v>0.54293981481481479</v>
      </c>
      <c r="O25" s="5">
        <f t="shared" si="5"/>
        <v>10.9</v>
      </c>
      <c r="P25" s="8">
        <v>1</v>
      </c>
      <c r="Q25" s="46" t="s">
        <v>48</v>
      </c>
      <c r="R25" s="47">
        <f t="shared" ref="R25:S25" si="30">TIME(0,0,(3600*($O25-$O24)/(INDEX($T$5:$AB$6,MATCH(R$15,$S$5:$S$6,0),MATCH((CONCATENATE($P25,$Q25)),$T$4:$AB$4,0)))))</f>
        <v>4.1666666666666669E-4</v>
      </c>
      <c r="S25" s="47">
        <f t="shared" si="30"/>
        <v>5.2083333333333333E-4</v>
      </c>
      <c r="T25" s="1"/>
      <c r="U25" s="48"/>
      <c r="V25" s="1"/>
      <c r="W25" s="1"/>
    </row>
    <row r="26" spans="1:23" ht="13.5" customHeight="1" x14ac:dyDescent="0.25">
      <c r="A26" s="40">
        <f t="shared" ref="A26:E26" si="31">A25+TIME(0,0,(3600*($O26-$O25)/(INDEX($T$5:$AB$6,MATCH(A$15,$S$5:$S$6,0),MATCH(CONCATENATE($P26,$Q26),$T$4:$AB$4,0)))+$T$8))</f>
        <v>0.29456018518518512</v>
      </c>
      <c r="B26" s="41">
        <f t="shared" si="31"/>
        <v>0.3674768518518518</v>
      </c>
      <c r="C26" s="41">
        <f t="shared" si="31"/>
        <v>0.40914351851851843</v>
      </c>
      <c r="D26" s="41">
        <f t="shared" si="31"/>
        <v>0.45081018518518512</v>
      </c>
      <c r="E26" s="41">
        <f t="shared" si="31"/>
        <v>0.5341435185185186</v>
      </c>
      <c r="F26" s="43">
        <v>0.4</v>
      </c>
      <c r="G26" s="42">
        <v>10</v>
      </c>
      <c r="H26" s="49" t="s">
        <v>57</v>
      </c>
      <c r="I26" s="41">
        <f t="shared" ref="I26:M26" si="32">I27+TIME(0,0,(3600*($O27-$O26)/(INDEX($T$5:$AB$6,MATCH(I$15,$S$5:$S$6,0),MATCH(CONCATENATE($P27,$Q27),$T$4:$AB$4,0)))+$T$8))</f>
        <v>0.30263888888888885</v>
      </c>
      <c r="J26" s="41">
        <f t="shared" si="32"/>
        <v>0.37555555555555553</v>
      </c>
      <c r="K26" s="41">
        <f t="shared" si="32"/>
        <v>0.41722222222222222</v>
      </c>
      <c r="L26" s="41">
        <f t="shared" si="32"/>
        <v>0.45888888888888885</v>
      </c>
      <c r="M26" s="45">
        <f t="shared" si="32"/>
        <v>0.54222222222222216</v>
      </c>
      <c r="O26" s="5">
        <f t="shared" si="5"/>
        <v>11.3</v>
      </c>
      <c r="P26" s="8">
        <v>1</v>
      </c>
      <c r="Q26" s="46" t="s">
        <v>48</v>
      </c>
      <c r="R26" s="47">
        <f t="shared" ref="R26:S26" si="33">TIME(0,0,(3600*($O26-$O25)/(INDEX($T$5:$AB$6,MATCH(R$15,$S$5:$S$6,0),MATCH((CONCATENATE($P26,$Q26)),$T$4:$AB$4,0)))))</f>
        <v>3.2407407407407406E-4</v>
      </c>
      <c r="S26" s="47">
        <f t="shared" si="33"/>
        <v>4.1666666666666669E-4</v>
      </c>
      <c r="T26" s="1"/>
      <c r="U26" s="48"/>
      <c r="V26" s="1"/>
      <c r="W26" s="1"/>
    </row>
    <row r="27" spans="1:23" ht="13.5" customHeight="1" x14ac:dyDescent="0.25">
      <c r="A27" s="40">
        <f t="shared" ref="A27:E27" si="34">A26+TIME(0,0,(3600*($O27-$O26)/(INDEX($T$5:$AB$6,MATCH(A$15,$S$5:$S$6,0),MATCH(CONCATENATE($P27,$Q27),$T$4:$AB$4,0)))+$T$8))</f>
        <v>0.29511574074074065</v>
      </c>
      <c r="B27" s="41">
        <f t="shared" si="34"/>
        <v>0.36803240740740734</v>
      </c>
      <c r="C27" s="41">
        <f t="shared" si="34"/>
        <v>0.40969907407407397</v>
      </c>
      <c r="D27" s="41">
        <f t="shared" si="34"/>
        <v>0.45136574074074065</v>
      </c>
      <c r="E27" s="41">
        <f t="shared" si="34"/>
        <v>0.53469907407407413</v>
      </c>
      <c r="F27" s="43">
        <v>0.2</v>
      </c>
      <c r="G27" s="43">
        <v>11</v>
      </c>
      <c r="H27" s="49" t="s">
        <v>58</v>
      </c>
      <c r="I27" s="50">
        <v>0.30208333333333331</v>
      </c>
      <c r="J27" s="50">
        <v>0.375</v>
      </c>
      <c r="K27" s="50">
        <v>0.41666666666666669</v>
      </c>
      <c r="L27" s="50">
        <v>0.45833333333333331</v>
      </c>
      <c r="M27" s="51">
        <v>0.54166666666666663</v>
      </c>
      <c r="O27" s="5">
        <f t="shared" si="5"/>
        <v>11.5</v>
      </c>
      <c r="P27" s="8">
        <v>1</v>
      </c>
      <c r="Q27" s="46" t="s">
        <v>48</v>
      </c>
      <c r="R27" s="47">
        <f t="shared" ref="R27:S27" si="35">TIME(0,0,(3600*($O27-$O26)/(INDEX($T$5:$AB$6,MATCH(R$15,$S$5:$S$6,0),MATCH((CONCATENATE($P27,$Q27)),$T$4:$AB$4,0)))))</f>
        <v>1.6203703703703703E-4</v>
      </c>
      <c r="S27" s="47">
        <f t="shared" si="35"/>
        <v>2.0833333333333335E-4</v>
      </c>
      <c r="T27" s="1"/>
      <c r="U27" s="48"/>
      <c r="V27" s="1"/>
      <c r="W27" s="1"/>
    </row>
    <row r="28" spans="1:23" ht="13.5" customHeight="1" x14ac:dyDescent="0.25">
      <c r="A28" s="40"/>
      <c r="B28" s="41"/>
      <c r="C28" s="41"/>
      <c r="D28" s="41"/>
      <c r="E28" s="41"/>
      <c r="F28" s="52"/>
      <c r="G28" s="43"/>
      <c r="H28" s="52"/>
      <c r="I28" s="41"/>
      <c r="J28" s="41"/>
      <c r="K28" s="41"/>
      <c r="L28" s="41"/>
      <c r="M28" s="45"/>
      <c r="R28" s="47"/>
      <c r="S28" s="47"/>
      <c r="T28" s="1"/>
      <c r="U28" s="48"/>
      <c r="V28" s="1"/>
      <c r="W28" s="1"/>
    </row>
    <row r="29" spans="1:23" ht="13.5" customHeight="1" x14ac:dyDescent="0.2">
      <c r="A29" s="53" t="s">
        <v>59</v>
      </c>
      <c r="B29" s="54" t="s">
        <v>60</v>
      </c>
      <c r="C29" s="55" t="s">
        <v>59</v>
      </c>
      <c r="D29" s="55" t="s">
        <v>59</v>
      </c>
      <c r="E29" s="54" t="s">
        <v>60</v>
      </c>
      <c r="F29" s="56"/>
      <c r="G29" s="55"/>
      <c r="H29" s="56"/>
      <c r="I29" s="57" t="str">
        <f t="shared" ref="I29:M29" si="36">A29</f>
        <v>1=5</v>
      </c>
      <c r="J29" s="57" t="str">
        <f t="shared" si="36"/>
        <v>1=7</v>
      </c>
      <c r="K29" s="57" t="str">
        <f t="shared" si="36"/>
        <v>1=5</v>
      </c>
      <c r="L29" s="57" t="str">
        <f t="shared" si="36"/>
        <v>1=5</v>
      </c>
      <c r="M29" s="58" t="str">
        <f t="shared" si="36"/>
        <v>1=7</v>
      </c>
    </row>
    <row r="30" spans="1:23" ht="13.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23" ht="13.5" customHeight="1" x14ac:dyDescent="0.25">
      <c r="A31" s="65" t="s">
        <v>29</v>
      </c>
      <c r="B31" s="66"/>
      <c r="C31" s="66"/>
      <c r="D31" s="66"/>
      <c r="E31" s="66"/>
      <c r="F31" s="15" t="s">
        <v>30</v>
      </c>
      <c r="G31" s="16" t="s">
        <v>31</v>
      </c>
      <c r="H31" s="16" t="s">
        <v>32</v>
      </c>
      <c r="I31" s="67" t="s">
        <v>33</v>
      </c>
      <c r="J31" s="68"/>
      <c r="K31" s="68"/>
      <c r="L31" s="68"/>
      <c r="M31" s="69"/>
    </row>
    <row r="32" spans="1:23" ht="13.5" customHeight="1" x14ac:dyDescent="0.25">
      <c r="A32" s="65" t="s">
        <v>34</v>
      </c>
      <c r="B32" s="66"/>
      <c r="C32" s="66"/>
      <c r="D32" s="66"/>
      <c r="E32" s="70"/>
      <c r="F32" s="18"/>
      <c r="G32" s="19" t="s">
        <v>35</v>
      </c>
      <c r="H32" s="20" t="s">
        <v>36</v>
      </c>
      <c r="I32" s="65" t="s">
        <v>34</v>
      </c>
      <c r="J32" s="66"/>
      <c r="K32" s="66"/>
      <c r="L32" s="66"/>
      <c r="M32" s="70"/>
    </row>
    <row r="33" spans="1:28" ht="13.5" customHeight="1" x14ac:dyDescent="0.25">
      <c r="A33" s="21" t="s">
        <v>61</v>
      </c>
      <c r="B33" s="22" t="s">
        <v>62</v>
      </c>
      <c r="C33" s="22" t="s">
        <v>63</v>
      </c>
      <c r="D33" s="22"/>
      <c r="E33" s="22"/>
      <c r="F33" s="23"/>
      <c r="G33" s="23"/>
      <c r="H33" s="22"/>
      <c r="I33" s="22" t="str">
        <f t="shared" ref="I33:K33" si="37">A33</f>
        <v>C6</v>
      </c>
      <c r="J33" s="22" t="str">
        <f t="shared" si="37"/>
        <v>C7</v>
      </c>
      <c r="K33" s="22" t="str">
        <f t="shared" si="37"/>
        <v>C8</v>
      </c>
      <c r="L33" s="22"/>
      <c r="M33" s="24"/>
    </row>
    <row r="34" spans="1:28" ht="13.5" customHeight="1" x14ac:dyDescent="0.25">
      <c r="A34" s="26" t="s">
        <v>23</v>
      </c>
      <c r="B34" s="27" t="s">
        <v>23</v>
      </c>
      <c r="C34" s="27" t="s">
        <v>23</v>
      </c>
      <c r="D34" s="27"/>
      <c r="E34" s="27"/>
      <c r="F34" s="28"/>
      <c r="G34" s="28"/>
      <c r="H34" s="29"/>
      <c r="I34" s="27" t="str">
        <f t="shared" ref="I34:K34" si="38">A34</f>
        <v>M</v>
      </c>
      <c r="J34" s="27" t="str">
        <f t="shared" si="38"/>
        <v>M</v>
      </c>
      <c r="K34" s="27" t="str">
        <f t="shared" si="38"/>
        <v>M</v>
      </c>
      <c r="L34" s="27"/>
      <c r="M34" s="30"/>
    </row>
    <row r="35" spans="1:28" ht="13.5" customHeight="1" x14ac:dyDescent="0.2">
      <c r="A35" s="31">
        <v>0.63541666666666663</v>
      </c>
      <c r="B35" s="32">
        <v>0.69791666666666663</v>
      </c>
      <c r="C35" s="32">
        <v>0.85416666666666663</v>
      </c>
      <c r="D35" s="32"/>
      <c r="E35" s="32"/>
      <c r="F35" s="34">
        <f t="shared" ref="F35:H35" si="39">F16</f>
        <v>0</v>
      </c>
      <c r="G35" s="34">
        <f t="shared" si="39"/>
        <v>0</v>
      </c>
      <c r="H35" s="33" t="str">
        <f t="shared" si="39"/>
        <v>Pitesti Atg. Astra Tours Dob</v>
      </c>
      <c r="I35" s="36">
        <f t="shared" ref="I35:K35" si="40">I36+TIME(0,0,(3600*($O17-$O16)/(INDEX($T$5:$AB$6,MATCH(I$34,$S$5:$S$6,0),MATCH(CONCATENATE($P17,$Q17),$T$4:$AB$4,0)))+$T$8))</f>
        <v>0.67011574074074076</v>
      </c>
      <c r="J35" s="36">
        <f t="shared" si="40"/>
        <v>0.73261574074074076</v>
      </c>
      <c r="K35" s="36">
        <f t="shared" si="40"/>
        <v>0.88886574074074076</v>
      </c>
      <c r="L35" s="36"/>
      <c r="M35" s="37"/>
    </row>
    <row r="36" spans="1:28" ht="13.5" customHeight="1" x14ac:dyDescent="0.2">
      <c r="A36" s="40">
        <f t="shared" ref="A36:C36" si="41">A35+TIME(0,0,(3600*($O17-$O16)/(INDEX($T$5:$AB$6,MATCH(A$34,$S$5:$S$6,0),MATCH(CONCATENATE($P17,$Q17),$T$4:$AB$4,0)))+$T$8))</f>
        <v>0.63863425925925921</v>
      </c>
      <c r="B36" s="41">
        <f t="shared" si="41"/>
        <v>0.70113425925925921</v>
      </c>
      <c r="C36" s="41">
        <f t="shared" si="41"/>
        <v>0.85738425925925921</v>
      </c>
      <c r="D36" s="41"/>
      <c r="E36" s="41"/>
      <c r="F36" s="43">
        <f t="shared" ref="F36:H36" si="42">F17</f>
        <v>3.4</v>
      </c>
      <c r="G36" s="43">
        <f t="shared" si="42"/>
        <v>1</v>
      </c>
      <c r="H36" s="52" t="str">
        <f t="shared" si="42"/>
        <v>Valea Mare</v>
      </c>
      <c r="I36" s="41">
        <f t="shared" ref="I36:K36" si="43">I37+TIME(0,0,(3600*($O18-$O17)/(INDEX($T$5:$AB$6,MATCH(I$34,$S$5:$S$6,0),MATCH(CONCATENATE($P18,$Q18),$T$4:$AB$4,0)))+$T$8))</f>
        <v>0.66689814814814818</v>
      </c>
      <c r="J36" s="41">
        <f t="shared" si="43"/>
        <v>0.72939814814814818</v>
      </c>
      <c r="K36" s="41">
        <f t="shared" si="43"/>
        <v>0.88564814814814818</v>
      </c>
      <c r="L36" s="41"/>
      <c r="M36" s="45"/>
    </row>
    <row r="37" spans="1:28" ht="13.5" customHeight="1" x14ac:dyDescent="0.2">
      <c r="A37" s="40">
        <f t="shared" ref="A37:C37" si="44">A36+TIME(0,0,(3600*($O18-$O17)/(INDEX($T$5:$AB$6,MATCH(A$34,$S$5:$S$6,0),MATCH(CONCATENATE($P18,$Q18),$T$4:$AB$4,0)))+$T$8))</f>
        <v>0.63944444444444437</v>
      </c>
      <c r="B37" s="41">
        <f t="shared" si="44"/>
        <v>0.70194444444444437</v>
      </c>
      <c r="C37" s="41">
        <f t="shared" si="44"/>
        <v>0.85819444444444437</v>
      </c>
      <c r="D37" s="41"/>
      <c r="E37" s="41"/>
      <c r="F37" s="43">
        <f t="shared" ref="F37:H37" si="45">F18</f>
        <v>0.5</v>
      </c>
      <c r="G37" s="43">
        <f t="shared" si="45"/>
        <v>2</v>
      </c>
      <c r="H37" s="52" t="str">
        <f t="shared" si="45"/>
        <v>Valea Mare IATSA</v>
      </c>
      <c r="I37" s="41">
        <f t="shared" ref="I37:K37" si="46">I38+TIME(0,0,(3600*($O19-$O18)/(INDEX($T$5:$AB$6,MATCH(I$34,$S$5:$S$6,0),MATCH(CONCATENATE($P19,$Q19),$T$4:$AB$4,0)))+$T$8))</f>
        <v>0.66608796296296302</v>
      </c>
      <c r="J37" s="41">
        <f t="shared" si="46"/>
        <v>0.72858796296296302</v>
      </c>
      <c r="K37" s="41">
        <f t="shared" si="46"/>
        <v>0.88483796296296302</v>
      </c>
      <c r="L37" s="41"/>
      <c r="M37" s="45"/>
    </row>
    <row r="38" spans="1:28" ht="13.5" customHeight="1" x14ac:dyDescent="0.2">
      <c r="A38" s="40">
        <f t="shared" ref="A38:C38" si="47">A37+TIME(0,0,(3600*($O19-$O18)/(INDEX($T$5:$AB$6,MATCH(A$34,$S$5:$S$6,0),MATCH(CONCATENATE($P19,$Q19),$T$4:$AB$4,0)))+$T$8))</f>
        <v>0.64099537037037024</v>
      </c>
      <c r="B38" s="41">
        <f t="shared" si="47"/>
        <v>0.70349537037037024</v>
      </c>
      <c r="C38" s="41">
        <f t="shared" si="47"/>
        <v>0.85974537037037024</v>
      </c>
      <c r="D38" s="41"/>
      <c r="E38" s="41"/>
      <c r="F38" s="43">
        <f t="shared" ref="F38:H38" si="48">F19</f>
        <v>1.4</v>
      </c>
      <c r="G38" s="43">
        <f t="shared" si="48"/>
        <v>3</v>
      </c>
      <c r="H38" s="52" t="str">
        <f t="shared" si="48"/>
        <v>Stefanestii Noi Biserica</v>
      </c>
      <c r="I38" s="41">
        <f t="shared" ref="I38:K38" si="49">I39+TIME(0,0,(3600*($O20-$O19)/(INDEX($T$5:$AB$6,MATCH(I$34,$S$5:$S$6,0),MATCH(CONCATENATE($P20,$Q20),$T$4:$AB$4,0)))+$T$8))</f>
        <v>0.66453703703703715</v>
      </c>
      <c r="J38" s="41">
        <f t="shared" si="49"/>
        <v>0.72703703703703715</v>
      </c>
      <c r="K38" s="41">
        <f t="shared" si="49"/>
        <v>0.88328703703703715</v>
      </c>
      <c r="L38" s="41"/>
      <c r="M38" s="45"/>
    </row>
    <row r="39" spans="1:28" ht="13.5" customHeight="1" x14ac:dyDescent="0.2">
      <c r="A39" s="40">
        <f t="shared" ref="A39:C39" si="50">A38+TIME(0,0,(3600*($O20-$O19)/(INDEX($T$5:$AB$6,MATCH(A$34,$S$5:$S$6,0),MATCH(CONCATENATE($P20,$Q20),$T$4:$AB$4,0)))+$T$8))</f>
        <v>0.64196759259259251</v>
      </c>
      <c r="B39" s="41">
        <f t="shared" si="50"/>
        <v>0.70446759259259251</v>
      </c>
      <c r="C39" s="41">
        <f t="shared" si="50"/>
        <v>0.86071759259259251</v>
      </c>
      <c r="D39" s="41"/>
      <c r="E39" s="41"/>
      <c r="F39" s="43">
        <f t="shared" ref="F39:H39" si="51">F20</f>
        <v>0.7</v>
      </c>
      <c r="G39" s="43">
        <f t="shared" si="51"/>
        <v>4</v>
      </c>
      <c r="H39" s="52" t="str">
        <f t="shared" si="51"/>
        <v>Izvorani Ramificatie</v>
      </c>
      <c r="I39" s="41">
        <f t="shared" ref="I39:K39" si="52">I40+TIME(0,0,(3600*($O21-$O20)/(INDEX($T$5:$AB$6,MATCH(I$34,$S$5:$S$6,0),MATCH(CONCATENATE($P21,$Q21),$T$4:$AB$4,0)))+$T$8))</f>
        <v>0.66356481481481489</v>
      </c>
      <c r="J39" s="41">
        <f t="shared" si="52"/>
        <v>0.72606481481481489</v>
      </c>
      <c r="K39" s="41">
        <f t="shared" si="52"/>
        <v>0.88231481481481489</v>
      </c>
      <c r="L39" s="41"/>
      <c r="M39" s="45"/>
    </row>
    <row r="40" spans="1:28" ht="13.5" customHeight="1" x14ac:dyDescent="0.2">
      <c r="A40" s="40">
        <f t="shared" ref="A40:C40" si="53">A39+TIME(0,0,(3600*($O21-$O20)/(INDEX($T$5:$AB$6,MATCH(A$34,$S$5:$S$6,0),MATCH(CONCATENATE($P21,$Q21),$T$4:$AB$4,0)))+$T$8))</f>
        <v>0.64302083333333326</v>
      </c>
      <c r="B40" s="41">
        <f t="shared" si="53"/>
        <v>0.70552083333333326</v>
      </c>
      <c r="C40" s="41">
        <f t="shared" si="53"/>
        <v>0.86177083333333326</v>
      </c>
      <c r="D40" s="41"/>
      <c r="E40" s="41"/>
      <c r="F40" s="43">
        <f t="shared" ref="F40:H40" si="54">F21</f>
        <v>0.8</v>
      </c>
      <c r="G40" s="43">
        <f t="shared" si="54"/>
        <v>5</v>
      </c>
      <c r="H40" s="52" t="str">
        <f t="shared" si="54"/>
        <v>Stefanesti Primarie</v>
      </c>
      <c r="I40" s="41">
        <f t="shared" ref="I40:K40" si="55">I41+TIME(0,0,(3600*($O22-$O21)/(INDEX($T$5:$AB$6,MATCH(I$34,$S$5:$S$6,0),MATCH(CONCATENATE($P22,$Q22),$T$4:$AB$4,0)))+$T$8))</f>
        <v>0.66251157407407413</v>
      </c>
      <c r="J40" s="41">
        <f t="shared" si="55"/>
        <v>0.72501157407407413</v>
      </c>
      <c r="K40" s="41">
        <f t="shared" si="55"/>
        <v>0.88126157407407413</v>
      </c>
      <c r="L40" s="41"/>
      <c r="M40" s="45"/>
    </row>
    <row r="41" spans="1:28" ht="13.5" customHeight="1" x14ac:dyDescent="0.2">
      <c r="A41" s="40">
        <f t="shared" ref="A41:C41" si="56">A40+TIME(0,0,(3600*($O22-$O21)/(INDEX($T$5:$AB$6,MATCH(A$34,$S$5:$S$6,0),MATCH(CONCATENATE($P22,$Q22),$T$4:$AB$4,0)))+$T$8))</f>
        <v>0.64432870370370365</v>
      </c>
      <c r="B41" s="41">
        <f t="shared" si="56"/>
        <v>0.70682870370370365</v>
      </c>
      <c r="C41" s="41">
        <f t="shared" si="56"/>
        <v>0.86307870370370365</v>
      </c>
      <c r="D41" s="41"/>
      <c r="E41" s="41"/>
      <c r="F41" s="43">
        <f t="shared" ref="F41:H41" si="57">F22</f>
        <v>1.1000000000000001</v>
      </c>
      <c r="G41" s="43">
        <f t="shared" si="57"/>
        <v>6</v>
      </c>
      <c r="H41" s="52" t="str">
        <f t="shared" si="57"/>
        <v>Viisoara (Stefanesti Crama)</v>
      </c>
      <c r="I41" s="41">
        <f t="shared" ref="I41:K41" si="58">I42+TIME(0,0,(3600*($O23-$O22)/(INDEX($T$5:$AB$6,MATCH(I$34,$S$5:$S$6,0),MATCH(CONCATENATE($P23,$Q23),$T$4:$AB$4,0)))+$T$8))</f>
        <v>0.66120370370370374</v>
      </c>
      <c r="J41" s="41">
        <f t="shared" si="58"/>
        <v>0.72370370370370374</v>
      </c>
      <c r="K41" s="41">
        <f t="shared" si="58"/>
        <v>0.87995370370370374</v>
      </c>
      <c r="L41" s="41"/>
      <c r="M41" s="45"/>
    </row>
    <row r="42" spans="1:28" ht="13.5" customHeight="1" x14ac:dyDescent="0.2">
      <c r="A42" s="40">
        <f t="shared" ref="A42:C42" si="59">A41+TIME(0,0,(3600*($O23-$O22)/(INDEX($T$5:$AB$6,MATCH(A$34,$S$5:$S$6,0),MATCH(CONCATENATE($P23,$Q23),$T$4:$AB$4,0)))+$T$8))</f>
        <v>0.64555555555555555</v>
      </c>
      <c r="B42" s="41">
        <f t="shared" si="59"/>
        <v>0.70805555555555555</v>
      </c>
      <c r="C42" s="41">
        <f t="shared" si="59"/>
        <v>0.86430555555555555</v>
      </c>
      <c r="D42" s="41"/>
      <c r="E42" s="41"/>
      <c r="F42" s="43">
        <f t="shared" ref="F42:H42" si="60">F23</f>
        <v>1</v>
      </c>
      <c r="G42" s="43">
        <f t="shared" si="60"/>
        <v>7</v>
      </c>
      <c r="H42" s="52" t="str">
        <f t="shared" si="60"/>
        <v>Golesti Ramificatie</v>
      </c>
      <c r="I42" s="41">
        <f t="shared" ref="I42:K42" si="61">I43+TIME(0,0,(3600*($O24-$O23)/(INDEX($T$5:$AB$6,MATCH(I$34,$S$5:$S$6,0),MATCH(CONCATENATE($P24,$Q24),$T$4:$AB$4,0)))+$T$8))</f>
        <v>0.65997685185185184</v>
      </c>
      <c r="J42" s="41">
        <f t="shared" si="61"/>
        <v>0.72247685185185184</v>
      </c>
      <c r="K42" s="41">
        <f t="shared" si="61"/>
        <v>0.87872685185185184</v>
      </c>
      <c r="L42" s="41"/>
      <c r="M42" s="45"/>
    </row>
    <row r="43" spans="1:28" ht="13.5" customHeight="1" x14ac:dyDescent="0.2">
      <c r="A43" s="40">
        <f t="shared" ref="A43:C43" si="62">A42+TIME(0,0,(3600*($O24-$O23)/(INDEX($T$5:$AB$6,MATCH(A$34,$S$5:$S$6,0),MATCH(CONCATENATE($P24,$Q24),$T$4:$AB$4,0)))+$T$8))</f>
        <v>0.64719907407407407</v>
      </c>
      <c r="B43" s="41">
        <f t="shared" si="62"/>
        <v>0.70969907407407407</v>
      </c>
      <c r="C43" s="41">
        <f t="shared" si="62"/>
        <v>0.86594907407407407</v>
      </c>
      <c r="D43" s="41"/>
      <c r="E43" s="41"/>
      <c r="F43" s="43">
        <f t="shared" ref="F43:H43" si="63">F24</f>
        <v>1.5</v>
      </c>
      <c r="G43" s="43">
        <f t="shared" si="63"/>
        <v>8</v>
      </c>
      <c r="H43" s="52" t="str">
        <f t="shared" si="63"/>
        <v>Golesti Muzeu</v>
      </c>
      <c r="I43" s="41">
        <f t="shared" ref="I43:K43" si="64">I44+TIME(0,0,(3600*($O25-$O24)/(INDEX($T$5:$AB$6,MATCH(I$34,$S$5:$S$6,0),MATCH(CONCATENATE($P25,$Q25),$T$4:$AB$4,0)))+$T$8))</f>
        <v>0.65833333333333333</v>
      </c>
      <c r="J43" s="41">
        <f t="shared" si="64"/>
        <v>0.72083333333333333</v>
      </c>
      <c r="K43" s="41">
        <f t="shared" si="64"/>
        <v>0.87708333333333333</v>
      </c>
      <c r="L43" s="41"/>
      <c r="M43" s="45"/>
    </row>
    <row r="44" spans="1:28" ht="13.5" customHeight="1" x14ac:dyDescent="0.2">
      <c r="A44" s="40">
        <f t="shared" ref="A44:C44" si="65">A43+TIME(0,0,(3600*($O25-$O24)/(INDEX($T$5:$AB$6,MATCH(A$34,$S$5:$S$6,0),MATCH(CONCATENATE($P25,$Q25),$T$4:$AB$4,0)))+$T$8))</f>
        <v>0.64800925925925923</v>
      </c>
      <c r="B44" s="41">
        <f t="shared" si="65"/>
        <v>0.71050925925925923</v>
      </c>
      <c r="C44" s="41">
        <f t="shared" si="65"/>
        <v>0.86675925925925923</v>
      </c>
      <c r="D44" s="41"/>
      <c r="E44" s="41"/>
      <c r="F44" s="43">
        <f t="shared" ref="F44:H44" si="66">F25</f>
        <v>0.5</v>
      </c>
      <c r="G44" s="43">
        <f t="shared" si="66"/>
        <v>9</v>
      </c>
      <c r="H44" s="52" t="str">
        <f t="shared" si="66"/>
        <v>Golesti Gara</v>
      </c>
      <c r="I44" s="41">
        <f t="shared" ref="I44:K44" si="67">I45+TIME(0,0,(3600*($O26-$O25)/(INDEX($T$5:$AB$6,MATCH(I$34,$S$5:$S$6,0),MATCH(CONCATENATE($P26,$Q26),$T$4:$AB$4,0)))+$T$8))</f>
        <v>0.65752314814814816</v>
      </c>
      <c r="J44" s="41">
        <f t="shared" si="67"/>
        <v>0.72002314814814816</v>
      </c>
      <c r="K44" s="41">
        <f t="shared" si="67"/>
        <v>0.87627314814814816</v>
      </c>
      <c r="L44" s="41"/>
      <c r="M44" s="45"/>
    </row>
    <row r="45" spans="1:28" ht="13.5" customHeight="1" x14ac:dyDescent="0.2">
      <c r="A45" s="40">
        <f t="shared" ref="A45:C45" si="68">A44+TIME(0,0,(3600*($O26-$O25)/(INDEX($T$5:$AB$6,MATCH(A$34,$S$5:$S$6,0),MATCH(CONCATENATE($P26,$Q26),$T$4:$AB$4,0)))+$T$8))</f>
        <v>0.64872685185185186</v>
      </c>
      <c r="B45" s="41">
        <f t="shared" si="68"/>
        <v>0.71122685185185186</v>
      </c>
      <c r="C45" s="41">
        <f t="shared" si="68"/>
        <v>0.86747685185185186</v>
      </c>
      <c r="D45" s="41"/>
      <c r="E45" s="41"/>
      <c r="F45" s="43">
        <f t="shared" ref="F45:H45" si="69">F26</f>
        <v>0.4</v>
      </c>
      <c r="G45" s="43">
        <f t="shared" si="69"/>
        <v>10</v>
      </c>
      <c r="H45" s="52" t="str">
        <f t="shared" si="69"/>
        <v>Golesti Centru</v>
      </c>
      <c r="I45" s="41">
        <f t="shared" ref="I45:K45" si="70">I46+TIME(0,0,(3600*($O27-$O26)/(INDEX($T$5:$AB$6,MATCH(I$34,$S$5:$S$6,0),MATCH(CONCATENATE($P27,$Q27),$T$4:$AB$4,0)))+$T$8))</f>
        <v>0.65680555555555553</v>
      </c>
      <c r="J45" s="41">
        <f t="shared" si="70"/>
        <v>0.71930555555555553</v>
      </c>
      <c r="K45" s="41">
        <f t="shared" si="70"/>
        <v>0.87555555555555553</v>
      </c>
      <c r="L45" s="41"/>
      <c r="M45" s="45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">
      <c r="A46" s="40">
        <f t="shared" ref="A46:C46" si="71">A45+TIME(0,0,(3600*($O27-$O26)/(INDEX($T$5:$AB$6,MATCH(A$34,$S$5:$S$6,0),MATCH(CONCATENATE($P27,$Q27),$T$4:$AB$4,0)))+$T$8))</f>
        <v>0.64928240740740739</v>
      </c>
      <c r="B46" s="41">
        <f t="shared" si="71"/>
        <v>0.71178240740740739</v>
      </c>
      <c r="C46" s="41">
        <f t="shared" si="71"/>
        <v>0.86803240740740739</v>
      </c>
      <c r="D46" s="41"/>
      <c r="E46" s="41"/>
      <c r="F46" s="43">
        <f t="shared" ref="F46:H46" si="72">F27</f>
        <v>0.2</v>
      </c>
      <c r="G46" s="43">
        <f t="shared" si="72"/>
        <v>11</v>
      </c>
      <c r="H46" s="52" t="str">
        <f t="shared" si="72"/>
        <v>Golesti Bariera</v>
      </c>
      <c r="I46" s="50">
        <v>0.65625</v>
      </c>
      <c r="J46" s="50">
        <v>0.71875</v>
      </c>
      <c r="K46" s="50">
        <v>0.875</v>
      </c>
      <c r="L46" s="50"/>
      <c r="M46" s="51"/>
    </row>
    <row r="47" spans="1:28" ht="13.5" customHeight="1" x14ac:dyDescent="0.2">
      <c r="A47" s="40"/>
      <c r="B47" s="41"/>
      <c r="C47" s="41"/>
      <c r="D47" s="41"/>
      <c r="E47" s="41"/>
      <c r="F47" s="52"/>
      <c r="G47" s="43"/>
      <c r="H47" s="52"/>
      <c r="I47" s="41"/>
      <c r="J47" s="41"/>
      <c r="K47" s="41"/>
      <c r="L47" s="41"/>
      <c r="M47" s="45"/>
    </row>
    <row r="48" spans="1:28" ht="13.5" customHeight="1" x14ac:dyDescent="0.2">
      <c r="A48" s="53" t="s">
        <v>59</v>
      </c>
      <c r="B48" s="54" t="s">
        <v>60</v>
      </c>
      <c r="C48" s="55" t="s">
        <v>59</v>
      </c>
      <c r="D48" s="57"/>
      <c r="E48" s="57"/>
      <c r="F48" s="56"/>
      <c r="G48" s="55"/>
      <c r="H48" s="56"/>
      <c r="I48" s="57" t="str">
        <f t="shared" ref="I48:K48" si="73">A48</f>
        <v>1=5</v>
      </c>
      <c r="J48" s="57" t="str">
        <f t="shared" si="73"/>
        <v>1=7</v>
      </c>
      <c r="K48" s="57" t="str">
        <f t="shared" si="73"/>
        <v>1=5</v>
      </c>
      <c r="L48" s="57"/>
      <c r="M48" s="58"/>
    </row>
    <row r="49" spans="1:14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4" ht="13.5" customHeight="1" x14ac:dyDescent="0.2">
      <c r="I50" s="5" t="s">
        <v>64</v>
      </c>
    </row>
    <row r="51" spans="1:14" ht="19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2.75" customHeight="1" x14ac:dyDescent="0.2"/>
    <row r="53" spans="1:14" ht="12.75" customHeight="1" x14ac:dyDescent="0.2"/>
    <row r="54" spans="1:14" ht="12.75" customHeight="1" x14ac:dyDescent="0.2"/>
    <row r="55" spans="1:14" ht="12.75" customHeight="1" x14ac:dyDescent="0.25">
      <c r="A55" s="59"/>
      <c r="B55" s="59"/>
      <c r="C55" s="59"/>
      <c r="D55" s="59"/>
      <c r="E55" s="59"/>
      <c r="F55" s="59"/>
      <c r="G55" s="59"/>
      <c r="H55" s="59"/>
    </row>
    <row r="56" spans="1:14" ht="12.75" customHeight="1" x14ac:dyDescent="0.2">
      <c r="B56" s="60"/>
      <c r="C56" s="60"/>
      <c r="D56" s="60"/>
      <c r="E56" s="60"/>
      <c r="F56" s="60"/>
      <c r="G56" s="60"/>
    </row>
    <row r="57" spans="1:14" ht="12.75" customHeight="1" x14ac:dyDescent="0.2">
      <c r="B57" s="60"/>
      <c r="C57" s="60"/>
      <c r="D57" s="60"/>
      <c r="E57" s="60"/>
      <c r="F57" s="60"/>
      <c r="G57" s="60"/>
    </row>
    <row r="58" spans="1:14" ht="12.75" customHeight="1" x14ac:dyDescent="0.2">
      <c r="B58" s="60"/>
      <c r="C58" s="60"/>
      <c r="D58" s="60"/>
      <c r="E58" s="60"/>
      <c r="F58" s="60"/>
    </row>
    <row r="59" spans="1:14" ht="12.75" customHeight="1" x14ac:dyDescent="0.2">
      <c r="B59" s="60"/>
    </row>
    <row r="60" spans="1:14" ht="12.75" customHeight="1" x14ac:dyDescent="0.2">
      <c r="B60" s="60"/>
    </row>
    <row r="61" spans="1:14" ht="12.75" customHeight="1" x14ac:dyDescent="0.2">
      <c r="B61" s="60"/>
    </row>
    <row r="62" spans="1:14" ht="12.75" customHeight="1" x14ac:dyDescent="0.2">
      <c r="B62" s="60"/>
    </row>
    <row r="63" spans="1:14" ht="12.75" customHeight="1" x14ac:dyDescent="0.25">
      <c r="A63" s="59"/>
      <c r="B63" s="59"/>
      <c r="C63" s="59"/>
      <c r="D63" s="59"/>
      <c r="E63" s="59"/>
      <c r="F63" s="59"/>
      <c r="G63" s="59"/>
      <c r="H63" s="59"/>
      <c r="I63" s="59"/>
      <c r="J63" s="59"/>
    </row>
    <row r="64" spans="1:14" ht="12.75" customHeight="1" x14ac:dyDescent="0.25">
      <c r="A64" s="59"/>
    </row>
    <row r="65" ht="16.5" customHeight="1" x14ac:dyDescent="0.2"/>
    <row r="66" ht="16.5" customHeight="1" x14ac:dyDescent="0.2"/>
    <row r="67" ht="16.5" customHeight="1" x14ac:dyDescent="0.2"/>
    <row r="68" ht="16.5" customHeight="1" x14ac:dyDescent="0.2"/>
    <row r="69" ht="16.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</sheetData>
  <mergeCells count="12">
    <mergeCell ref="A13:E13"/>
    <mergeCell ref="A31:E31"/>
    <mergeCell ref="I31:M31"/>
    <mergeCell ref="A32:E32"/>
    <mergeCell ref="I32:M32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2022-03-28T12:19:52Z</dcterms:modified>
</cp:coreProperties>
</file>