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8150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139Dn45584hQs4+YgFHP3si4V7g=="/>
    </ext>
  </extLst>
</workbook>
</file>

<file path=xl/calcChain.xml><?xml version="1.0" encoding="utf-8"?>
<calcChain xmlns="http://schemas.openxmlformats.org/spreadsheetml/2006/main">
  <c r="J50" i="1" l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51" i="1"/>
  <c r="B39" i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O17" i="1" l="1"/>
  <c r="O18" i="1" l="1"/>
  <c r="E17" i="1"/>
  <c r="E18" i="1" s="1"/>
  <c r="E19" i="1" s="1"/>
  <c r="A39" i="1"/>
  <c r="A40" i="1" s="1"/>
  <c r="A41" i="1" s="1"/>
  <c r="A17" i="1"/>
  <c r="A18" i="1" s="1"/>
  <c r="O19" i="1"/>
  <c r="C17" i="1"/>
  <c r="C18" i="1" s="1"/>
  <c r="C19" i="1" s="1"/>
  <c r="S17" i="1"/>
  <c r="B17" i="1"/>
  <c r="B18" i="1" s="1"/>
  <c r="B19" i="1" s="1"/>
  <c r="R17" i="1"/>
  <c r="D17" i="1"/>
  <c r="D18" i="1" s="1"/>
  <c r="D19" i="1" s="1"/>
  <c r="S19" i="1" l="1"/>
  <c r="R19" i="1"/>
  <c r="S18" i="1"/>
  <c r="R18" i="1"/>
  <c r="O20" i="1"/>
  <c r="A19" i="1"/>
  <c r="A20" i="1" l="1"/>
  <c r="A21" i="1" s="1"/>
  <c r="O21" i="1"/>
  <c r="S20" i="1"/>
  <c r="R20" i="1"/>
  <c r="E20" i="1"/>
  <c r="E21" i="1" s="1"/>
  <c r="E22" i="1" s="1"/>
  <c r="A42" i="1"/>
  <c r="A43" i="1" s="1"/>
  <c r="A44" i="1" s="1"/>
  <c r="C20" i="1"/>
  <c r="C21" i="1" s="1"/>
  <c r="O22" i="1"/>
  <c r="D20" i="1"/>
  <c r="D21" i="1" s="1"/>
  <c r="D22" i="1" s="1"/>
  <c r="B20" i="1"/>
  <c r="B21" i="1" s="1"/>
  <c r="B22" i="1" s="1"/>
  <c r="S22" i="1" l="1"/>
  <c r="R22" i="1"/>
  <c r="S21" i="1"/>
  <c r="R21" i="1"/>
  <c r="O23" i="1"/>
  <c r="C22" i="1"/>
  <c r="A22" i="1"/>
  <c r="A23" i="1" s="1"/>
  <c r="S23" i="1" l="1"/>
  <c r="R23" i="1"/>
  <c r="A45" i="1"/>
  <c r="E23" i="1"/>
  <c r="C23" i="1"/>
  <c r="O24" i="1"/>
  <c r="D23" i="1"/>
  <c r="B23" i="1"/>
  <c r="E24" i="1" l="1"/>
  <c r="A24" i="1"/>
  <c r="S24" i="1"/>
  <c r="R24" i="1"/>
  <c r="D24" i="1"/>
  <c r="A46" i="1"/>
  <c r="C24" i="1"/>
  <c r="B24" i="1"/>
  <c r="O25" i="1"/>
  <c r="E25" i="1" l="1"/>
  <c r="A47" i="1"/>
  <c r="D25" i="1"/>
  <c r="S25" i="1"/>
  <c r="R25" i="1"/>
  <c r="C25" i="1"/>
  <c r="O26" i="1"/>
  <c r="B25" i="1"/>
  <c r="A25" i="1"/>
  <c r="D26" i="1" l="1"/>
  <c r="D27" i="1" s="1"/>
  <c r="S26" i="1"/>
  <c r="R26" i="1"/>
  <c r="A48" i="1"/>
  <c r="E26" i="1"/>
  <c r="E27" i="1" s="1"/>
  <c r="A26" i="1"/>
  <c r="A27" i="1" s="1"/>
  <c r="B26" i="1"/>
  <c r="B27" i="1" s="1"/>
  <c r="O27" i="1"/>
  <c r="C26" i="1"/>
  <c r="C27" i="1" s="1"/>
  <c r="S27" i="1" l="1"/>
  <c r="R27" i="1"/>
  <c r="A49" i="1"/>
  <c r="A50" i="1" s="1"/>
  <c r="O28" i="1"/>
  <c r="E28" i="1" s="1"/>
  <c r="S28" i="1" l="1"/>
  <c r="R28" i="1"/>
  <c r="A28" i="1"/>
  <c r="B28" i="1"/>
  <c r="C28" i="1"/>
  <c r="D28" i="1"/>
  <c r="O29" i="1"/>
  <c r="A51" i="1" s="1"/>
  <c r="C29" i="1" l="1"/>
  <c r="A29" i="1"/>
  <c r="E29" i="1"/>
  <c r="E30" i="1" s="1"/>
  <c r="D29" i="1"/>
  <c r="B29" i="1"/>
  <c r="B30" i="1" s="1"/>
  <c r="S29" i="1"/>
  <c r="R29" i="1"/>
  <c r="O30" i="1"/>
  <c r="A30" i="1" s="1"/>
  <c r="D30" i="1" l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S30" i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0" i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I51" i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C30" i="1"/>
  <c r="A52" i="1"/>
</calcChain>
</file>

<file path=xl/sharedStrings.xml><?xml version="1.0" encoding="utf-8"?>
<sst xmlns="http://schemas.openxmlformats.org/spreadsheetml/2006/main" count="147" uniqueCount="66">
  <si>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</si>
  <si>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</si>
  <si>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</si>
  <si>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</si>
  <si>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</si>
  <si>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</si>
  <si>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</si>
  <si>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</si>
  <si>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</si>
  <si>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</si>
  <si>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</si>
  <si>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</si>
  <si>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</si>
  <si>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</si>
  <si>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</si>
  <si>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</si>
  <si>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</si>
  <si>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</si>
  <si>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</si>
  <si>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</si>
  <si>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</si>
  <si>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</si>
  <si>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</si>
  <si>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</si>
  <si>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</si>
  <si>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</si>
  <si>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</si>
  <si>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</si>
  <si>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</si>
  <si>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</si>
  <si>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</si>
  <si>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</si>
  <si>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</si>
  <si>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</si>
  <si>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</si>
  <si>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</si>
  <si>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</si>
  <si>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</si>
  <si>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</si>
  <si>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</si>
  <si>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</si>
  <si>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Km</t>
  </si>
  <si>
    <t>Microbuz</t>
  </si>
  <si>
    <t>Autobuz</t>
  </si>
  <si>
    <t>Pitesti-Autogara Astra Tours Dob</t>
  </si>
  <si>
    <t>Pitesti Atg. Astra Tours Dob</t>
  </si>
  <si>
    <t>Recea Centru</t>
  </si>
  <si>
    <t>S</t>
  </si>
  <si>
    <t>Catanele Tineretului</t>
  </si>
  <si>
    <t>Catanele</t>
  </si>
  <si>
    <t>Oarja Ramificatie</t>
  </si>
  <si>
    <t>Oarja Stanislanesti</t>
  </si>
  <si>
    <t>Oarja Politie</t>
  </si>
  <si>
    <t>Oarja Monument</t>
  </si>
  <si>
    <t>Rociu</t>
  </si>
  <si>
    <t>Gliganu de Jos</t>
  </si>
  <si>
    <t>Barlogu1</t>
  </si>
  <si>
    <t>Barlogu2</t>
  </si>
  <si>
    <t>Barlogu3</t>
  </si>
  <si>
    <t>Negrasi1</t>
  </si>
  <si>
    <t>Negrasi Primarie</t>
  </si>
  <si>
    <t>Negrasi2</t>
  </si>
  <si>
    <t>EMITENT,</t>
  </si>
  <si>
    <t>1=5</t>
  </si>
  <si>
    <t xml:space="preserve"> A. Denumirea traseului: Pitesti - Oarja - Negrasi</t>
  </si>
  <si>
    <t>074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</si>
</sst>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0" fontId="2" fillId="0" borderId="0" xfId="0" applyFont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Font="1" applyAlignment="1"/>
    <xf numFmtId="20" fontId="3" fillId="0" borderId="17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left" wrapText="1"/>
    </xf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3" fillId="0" borderId="22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4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1" fillId="0" borderId="23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7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9.5" customHeight="1" x14ac:dyDescent="0.25">
      <c r="A10" s="66" t="s">
        <v>64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20.25" customHeight="1" x14ac:dyDescent="0.25">
      <c r="A11" s="12" t="s">
        <v>27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28</v>
      </c>
      <c r="B12" s="68"/>
      <c r="C12" s="68"/>
      <c r="D12" s="68"/>
      <c r="E12" s="68"/>
      <c r="F12" s="15" t="s">
        <v>29</v>
      </c>
      <c r="G12" s="16" t="s">
        <v>30</v>
      </c>
      <c r="H12" s="16" t="s">
        <v>31</v>
      </c>
      <c r="I12" s="69" t="s">
        <v>32</v>
      </c>
      <c r="J12" s="70"/>
      <c r="K12" s="70"/>
      <c r="L12" s="70"/>
      <c r="M12" s="7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9" t="s">
        <v>33</v>
      </c>
      <c r="B13" s="70"/>
      <c r="C13" s="70"/>
      <c r="D13" s="70"/>
      <c r="E13" s="71"/>
      <c r="F13" s="18"/>
      <c r="G13" s="19" t="s">
        <v>34</v>
      </c>
      <c r="H13" s="20" t="s">
        <v>35</v>
      </c>
      <c r="I13" s="69" t="s">
        <v>33</v>
      </c>
      <c r="J13" s="70"/>
      <c r="K13" s="70"/>
      <c r="L13" s="70"/>
      <c r="M13" s="71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 t="s">
        <v>40</v>
      </c>
      <c r="E14" s="22" t="s">
        <v>37</v>
      </c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 t="s">
        <v>40</v>
      </c>
      <c r="M14" s="24" t="s">
        <v>37</v>
      </c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6">
        <v>0.28125</v>
      </c>
      <c r="B16" s="47">
        <v>0.5</v>
      </c>
      <c r="C16" s="47">
        <v>0.65277777777777779</v>
      </c>
      <c r="D16" s="47">
        <v>0.76388888888888884</v>
      </c>
      <c r="E16" s="47">
        <v>0.32291666666666669</v>
      </c>
      <c r="F16" s="48">
        <v>0</v>
      </c>
      <c r="G16" s="48">
        <v>0</v>
      </c>
      <c r="H16" s="49" t="s">
        <v>44</v>
      </c>
      <c r="I16" s="50">
        <f t="shared" ref="I16:M29" si="0">I17+TIME(0,0,(3600*($O17-$O16)/(INDEX($T$5:$AB$6,MATCH(I$15,$S$5:$S$6,0),MATCH(CONCATENATE($P17,$Q17),$T$4:$AB$4,0)))+$T$8))</f>
        <v>0.48181712962962969</v>
      </c>
      <c r="J16" s="50">
        <f t="shared" si="0"/>
        <v>0.63806712962962964</v>
      </c>
      <c r="K16" s="50">
        <f t="shared" si="0"/>
        <v>0.75265046296296301</v>
      </c>
      <c r="L16" s="50">
        <f t="shared" si="0"/>
        <v>0.26653935185185185</v>
      </c>
      <c r="M16" s="51">
        <f t="shared" si="0"/>
        <v>0.63806712962962964</v>
      </c>
      <c r="O16" s="5">
        <v>0</v>
      </c>
      <c r="P16" s="31"/>
      <c r="Q16" s="31"/>
      <c r="R16" s="32"/>
      <c r="U16" s="31">
        <v>0</v>
      </c>
      <c r="V16" s="31">
        <v>0</v>
      </c>
      <c r="W16" s="33" t="s">
        <v>45</v>
      </c>
    </row>
    <row r="17" spans="1:23" ht="13.5" customHeight="1" x14ac:dyDescent="0.2">
      <c r="A17" s="52">
        <f t="shared" ref="A17:E17" si="1">A16+TIME(0,0,(3600*($O17-$O16)/(INDEX($T$5:$AB$6,MATCH(A$15,$S$5:$S$6,0),MATCH(CONCATENATE($P17,$Q17),$T$4:$AB$4,0)))+$T$8))</f>
        <v>0.29039351851851852</v>
      </c>
      <c r="B17" s="42">
        <f t="shared" si="1"/>
        <v>0.50914351851851847</v>
      </c>
      <c r="C17" s="42">
        <f t="shared" si="1"/>
        <v>0.66192129629629626</v>
      </c>
      <c r="D17" s="42">
        <f t="shared" si="1"/>
        <v>0.77303240740740731</v>
      </c>
      <c r="E17" s="42">
        <f t="shared" si="1"/>
        <v>0.33206018518518521</v>
      </c>
      <c r="F17" s="41">
        <v>10.5</v>
      </c>
      <c r="G17" s="41">
        <v>1</v>
      </c>
      <c r="H17" s="43" t="s">
        <v>46</v>
      </c>
      <c r="I17" s="42">
        <f t="shared" ref="I17:L29" si="2">I18+TIME(0,0,(3600*($O18-$O17)/(INDEX($T$5:$AB$6,MATCH(I$15,$S$5:$S$6,0),MATCH(CONCATENATE($P18,$Q18),$T$4:$AB$4,0)))+$T$8))</f>
        <v>0.47267361111111117</v>
      </c>
      <c r="J17" s="42">
        <f t="shared" si="2"/>
        <v>0.62892361111111117</v>
      </c>
      <c r="K17" s="42">
        <f t="shared" si="2"/>
        <v>0.74350694444444454</v>
      </c>
      <c r="L17" s="42">
        <f t="shared" si="2"/>
        <v>0.25739583333333332</v>
      </c>
      <c r="M17" s="53">
        <f t="shared" si="0"/>
        <v>0.62892361111111117</v>
      </c>
      <c r="O17" s="5">
        <f t="shared" ref="O17:O30" si="3">O16+F17</f>
        <v>10.5</v>
      </c>
      <c r="P17" s="8">
        <v>1</v>
      </c>
      <c r="Q17" s="34" t="s">
        <v>47</v>
      </c>
      <c r="R17" s="35">
        <f t="shared" ref="R17:S17" si="4">TIME(0,0,(3600*($O17-$O16)/(INDEX($T$5:$AB$6,MATCH(R$15,$S$5:$S$6,0),MATCH((CONCATENATE($P17,$Q17)),$T$4:$AB$4,0)))))</f>
        <v>8.7499999999999991E-3</v>
      </c>
      <c r="S17" s="35">
        <f t="shared" si="4"/>
        <v>1.0937500000000001E-2</v>
      </c>
      <c r="T17" s="1"/>
      <c r="U17" s="31">
        <v>9.9</v>
      </c>
      <c r="V17" s="31">
        <v>1</v>
      </c>
      <c r="W17" s="1" t="s">
        <v>46</v>
      </c>
    </row>
    <row r="18" spans="1:23" ht="13.5" customHeight="1" x14ac:dyDescent="0.2">
      <c r="A18" s="52">
        <f t="shared" ref="A18:E18" si="5">A17+TIME(0,0,(3600*($O18-$O17)/(INDEX($T$5:$AB$6,MATCH(A$15,$S$5:$S$6,0),MATCH(CONCATENATE($P18,$Q18),$T$4:$AB$4,0)))+$T$8))</f>
        <v>0.29178240740740741</v>
      </c>
      <c r="B18" s="42">
        <f t="shared" si="5"/>
        <v>0.51053240740740735</v>
      </c>
      <c r="C18" s="42">
        <f t="shared" si="5"/>
        <v>0.66331018518518514</v>
      </c>
      <c r="D18" s="42">
        <f t="shared" si="5"/>
        <v>0.77442129629629619</v>
      </c>
      <c r="E18" s="42">
        <f t="shared" si="5"/>
        <v>0.33344907407407409</v>
      </c>
      <c r="F18" s="41">
        <v>1.2</v>
      </c>
      <c r="G18" s="41">
        <v>2</v>
      </c>
      <c r="H18" s="44" t="s">
        <v>48</v>
      </c>
      <c r="I18" s="42">
        <f t="shared" si="2"/>
        <v>0.47128472222222229</v>
      </c>
      <c r="J18" s="42">
        <f t="shared" si="2"/>
        <v>0.62753472222222229</v>
      </c>
      <c r="K18" s="42">
        <f t="shared" si="2"/>
        <v>0.74211805555555566</v>
      </c>
      <c r="L18" s="42">
        <f t="shared" si="2"/>
        <v>0.25600694444444444</v>
      </c>
      <c r="M18" s="53">
        <f t="shared" si="0"/>
        <v>0.62753472222222229</v>
      </c>
      <c r="O18" s="5">
        <f t="shared" si="3"/>
        <v>11.7</v>
      </c>
      <c r="P18" s="8">
        <v>1</v>
      </c>
      <c r="Q18" s="34" t="s">
        <v>47</v>
      </c>
      <c r="R18" s="35">
        <f t="shared" ref="R18:S18" si="6">TIME(0,0,(3600*($O18-$O17)/(INDEX($T$5:$AB$6,MATCH(R$15,$S$5:$S$6,0),MATCH((CONCATENATE($P18,$Q18)),$T$4:$AB$4,0)))))</f>
        <v>9.9537037037037042E-4</v>
      </c>
      <c r="S18" s="35">
        <f t="shared" si="6"/>
        <v>1.25E-3</v>
      </c>
      <c r="T18" s="1"/>
      <c r="U18" s="31">
        <v>1.2</v>
      </c>
      <c r="V18" s="31">
        <v>2</v>
      </c>
      <c r="W18" s="1" t="s">
        <v>49</v>
      </c>
    </row>
    <row r="19" spans="1:23" ht="13.5" customHeight="1" x14ac:dyDescent="0.2">
      <c r="A19" s="52">
        <f t="shared" ref="A19:E19" si="7">A18+TIME(0,0,(3600*($O19-$O18)/(INDEX($T$5:$AB$6,MATCH(A$15,$S$5:$S$6,0),MATCH(CONCATENATE($P19,$Q19),$T$4:$AB$4,0)))+$T$8))</f>
        <v>0.2930902777777778</v>
      </c>
      <c r="B19" s="42">
        <f t="shared" si="7"/>
        <v>0.51184027777777774</v>
      </c>
      <c r="C19" s="42">
        <f t="shared" si="7"/>
        <v>0.66461805555555553</v>
      </c>
      <c r="D19" s="42">
        <f t="shared" si="7"/>
        <v>0.77572916666666658</v>
      </c>
      <c r="E19" s="42">
        <f t="shared" si="7"/>
        <v>0.33475694444444448</v>
      </c>
      <c r="F19" s="41">
        <v>1.1000000000000001</v>
      </c>
      <c r="G19" s="41">
        <v>3</v>
      </c>
      <c r="H19" s="44" t="s">
        <v>50</v>
      </c>
      <c r="I19" s="42">
        <f t="shared" si="2"/>
        <v>0.4699768518518519</v>
      </c>
      <c r="J19" s="42">
        <f t="shared" si="2"/>
        <v>0.6262268518518519</v>
      </c>
      <c r="K19" s="42">
        <f t="shared" si="2"/>
        <v>0.74081018518518527</v>
      </c>
      <c r="L19" s="42">
        <f t="shared" si="2"/>
        <v>0.25469907407407405</v>
      </c>
      <c r="M19" s="53">
        <f t="shared" si="0"/>
        <v>0.6262268518518519</v>
      </c>
      <c r="O19" s="5">
        <f t="shared" si="3"/>
        <v>12.799999999999999</v>
      </c>
      <c r="P19" s="8">
        <v>1</v>
      </c>
      <c r="Q19" s="34" t="s">
        <v>47</v>
      </c>
      <c r="R19" s="35">
        <f t="shared" ref="R19:S19" si="8">TIME(0,0,(3600*($O19-$O18)/(INDEX($T$5:$AB$6,MATCH(R$15,$S$5:$S$6,0),MATCH((CONCATENATE($P19,$Q19)),$T$4:$AB$4,0)))))</f>
        <v>9.1435185185185185E-4</v>
      </c>
      <c r="S19" s="35">
        <f t="shared" si="8"/>
        <v>1.1458333333333333E-3</v>
      </c>
      <c r="T19" s="1"/>
      <c r="U19" s="31">
        <v>1.1000000000000001</v>
      </c>
      <c r="V19" s="31">
        <v>3</v>
      </c>
      <c r="W19" s="1" t="s">
        <v>50</v>
      </c>
    </row>
    <row r="20" spans="1:23" ht="13.5" customHeight="1" x14ac:dyDescent="0.25">
      <c r="A20" s="52">
        <f t="shared" ref="A20:E20" si="9">A19+TIME(0,0,(3600*($O20-$O19)/(INDEX($T$5:$AB$6,MATCH(A$15,$S$5:$S$6,0),MATCH(CONCATENATE($P20,$Q20),$T$4:$AB$4,0)))+$T$8))</f>
        <v>0.2988541666666667</v>
      </c>
      <c r="B20" s="42">
        <f t="shared" si="9"/>
        <v>0.51760416666666664</v>
      </c>
      <c r="C20" s="42">
        <f t="shared" si="9"/>
        <v>0.67038194444444443</v>
      </c>
      <c r="D20" s="42">
        <f t="shared" si="9"/>
        <v>0.78149305555555548</v>
      </c>
      <c r="E20" s="42">
        <f t="shared" si="9"/>
        <v>0.34052083333333338</v>
      </c>
      <c r="F20" s="41">
        <v>5.8</v>
      </c>
      <c r="G20" s="41">
        <v>4</v>
      </c>
      <c r="H20" s="44" t="s">
        <v>51</v>
      </c>
      <c r="I20" s="42">
        <f t="shared" si="2"/>
        <v>0.46421296296296299</v>
      </c>
      <c r="J20" s="42">
        <f t="shared" si="2"/>
        <v>0.62046296296296299</v>
      </c>
      <c r="K20" s="42">
        <f t="shared" si="2"/>
        <v>0.73504629629629636</v>
      </c>
      <c r="L20" s="42">
        <f t="shared" si="2"/>
        <v>0.24893518518518518</v>
      </c>
      <c r="M20" s="53">
        <f t="shared" si="0"/>
        <v>0.62046296296296299</v>
      </c>
      <c r="O20" s="5">
        <f t="shared" si="3"/>
        <v>18.599999999999998</v>
      </c>
      <c r="P20" s="8">
        <v>2</v>
      </c>
      <c r="Q20" s="34" t="s">
        <v>47</v>
      </c>
      <c r="R20" s="35">
        <f t="shared" ref="R20:S20" si="10">TIME(0,0,(3600*($O20-$O19)/(INDEX($T$5:$AB$6,MATCH(R$15,$S$5:$S$6,0),MATCH((CONCATENATE($P20,$Q20)),$T$4:$AB$4,0)))))</f>
        <v>5.37037037037037E-3</v>
      </c>
      <c r="S20" s="35">
        <f t="shared" si="10"/>
        <v>6.8981481481481489E-3</v>
      </c>
      <c r="T20" s="1"/>
      <c r="U20" s="36"/>
      <c r="V20" s="1"/>
      <c r="W20" s="1"/>
    </row>
    <row r="21" spans="1:23" ht="13.5" customHeight="1" x14ac:dyDescent="0.25">
      <c r="A21" s="52">
        <f t="shared" ref="A21:E21" si="11">A20+TIME(0,0,(3600*($O21-$O20)/(INDEX($T$5:$AB$6,MATCH(A$15,$S$5:$S$6,0),MATCH(CONCATENATE($P21,$Q21),$T$4:$AB$4,0)))+$T$8))</f>
        <v>0.29982638888888891</v>
      </c>
      <c r="B21" s="42">
        <f t="shared" si="11"/>
        <v>0.51857638888888891</v>
      </c>
      <c r="C21" s="42">
        <f t="shared" si="11"/>
        <v>0.6713541666666667</v>
      </c>
      <c r="D21" s="42">
        <f t="shared" si="11"/>
        <v>0.78246527777777775</v>
      </c>
      <c r="E21" s="42">
        <f t="shared" si="11"/>
        <v>0.34149305555555559</v>
      </c>
      <c r="F21" s="41">
        <v>0.7</v>
      </c>
      <c r="G21" s="41">
        <v>5</v>
      </c>
      <c r="H21" s="44" t="s">
        <v>52</v>
      </c>
      <c r="I21" s="42">
        <f t="shared" si="2"/>
        <v>0.46324074074074079</v>
      </c>
      <c r="J21" s="42">
        <f t="shared" si="2"/>
        <v>0.61949074074074073</v>
      </c>
      <c r="K21" s="42">
        <f t="shared" si="2"/>
        <v>0.7340740740740741</v>
      </c>
      <c r="L21" s="42">
        <f t="shared" si="2"/>
        <v>0.24796296296296294</v>
      </c>
      <c r="M21" s="53">
        <f t="shared" si="0"/>
        <v>0.61949074074074073</v>
      </c>
      <c r="O21" s="5">
        <f t="shared" si="3"/>
        <v>19.299999999999997</v>
      </c>
      <c r="P21" s="8">
        <v>1</v>
      </c>
      <c r="Q21" s="34" t="s">
        <v>47</v>
      </c>
      <c r="R21" s="35">
        <f t="shared" ref="R21:S21" si="12">TIME(0,0,(3600*($O21-$O20)/(INDEX($T$5:$AB$6,MATCH(R$15,$S$5:$S$6,0),MATCH((CONCATENATE($P21,$Q21)),$T$4:$AB$4,0)))))</f>
        <v>5.7870370370370378E-4</v>
      </c>
      <c r="S21" s="35">
        <f t="shared" si="12"/>
        <v>7.291666666666667E-4</v>
      </c>
      <c r="T21" s="1"/>
      <c r="U21" s="36"/>
      <c r="V21" s="1"/>
      <c r="W21" s="1"/>
    </row>
    <row r="22" spans="1:23" ht="13.5" customHeight="1" x14ac:dyDescent="0.25">
      <c r="A22" s="52">
        <f t="shared" ref="A22:E22" si="13">A21+TIME(0,0,(3600*($O22-$O21)/(INDEX($T$5:$AB$6,MATCH(A$15,$S$5:$S$6,0),MATCH(CONCATENATE($P22,$Q22),$T$4:$AB$4,0)))+$T$8))</f>
        <v>0.30087962962962966</v>
      </c>
      <c r="B22" s="42">
        <f t="shared" si="13"/>
        <v>0.51962962962962966</v>
      </c>
      <c r="C22" s="42">
        <f t="shared" si="13"/>
        <v>0.67240740740740745</v>
      </c>
      <c r="D22" s="42">
        <f t="shared" si="13"/>
        <v>0.7835185185185185</v>
      </c>
      <c r="E22" s="42">
        <f t="shared" si="13"/>
        <v>0.34254629629629635</v>
      </c>
      <c r="F22" s="41">
        <v>0.8</v>
      </c>
      <c r="G22" s="41">
        <v>6</v>
      </c>
      <c r="H22" s="44" t="s">
        <v>53</v>
      </c>
      <c r="I22" s="42">
        <f t="shared" si="2"/>
        <v>0.46218750000000003</v>
      </c>
      <c r="J22" s="42">
        <f t="shared" si="2"/>
        <v>0.61843749999999997</v>
      </c>
      <c r="K22" s="42">
        <f t="shared" si="2"/>
        <v>0.73302083333333334</v>
      </c>
      <c r="L22" s="42">
        <f t="shared" si="2"/>
        <v>0.24690972222222221</v>
      </c>
      <c r="M22" s="53">
        <f t="shared" si="0"/>
        <v>0.61843749999999997</v>
      </c>
      <c r="O22" s="5">
        <f t="shared" si="3"/>
        <v>20.099999999999998</v>
      </c>
      <c r="P22" s="8">
        <v>1</v>
      </c>
      <c r="Q22" s="34" t="s">
        <v>47</v>
      </c>
      <c r="R22" s="35">
        <f t="shared" ref="R22:S22" si="14">TIME(0,0,(3600*($O22-$O21)/(INDEX($T$5:$AB$6,MATCH(R$15,$S$5:$S$6,0),MATCH((CONCATENATE($P22,$Q22)),$T$4:$AB$4,0)))))</f>
        <v>6.5972222222222213E-4</v>
      </c>
      <c r="S22" s="35">
        <f t="shared" si="14"/>
        <v>8.3333333333333339E-4</v>
      </c>
      <c r="T22" s="1"/>
      <c r="U22" s="36"/>
      <c r="V22" s="1"/>
      <c r="W22" s="1"/>
    </row>
    <row r="23" spans="1:23" ht="13.5" customHeight="1" x14ac:dyDescent="0.25">
      <c r="A23" s="52">
        <f t="shared" ref="A23:E23" si="15">A22+TIME(0,0,(3600*($O23-$O22)/(INDEX($T$5:$AB$6,MATCH(A$15,$S$5:$S$6,0),MATCH(CONCATENATE($P23,$Q23),$T$4:$AB$4,0)))+$T$8))</f>
        <v>0.31109953703703708</v>
      </c>
      <c r="B23" s="42">
        <f t="shared" si="15"/>
        <v>0.52984953703703708</v>
      </c>
      <c r="C23" s="42">
        <f t="shared" si="15"/>
        <v>0.68262731481481487</v>
      </c>
      <c r="D23" s="42">
        <f t="shared" si="15"/>
        <v>0.79373842592592592</v>
      </c>
      <c r="E23" s="42">
        <f t="shared" si="15"/>
        <v>0.35276620370370376</v>
      </c>
      <c r="F23" s="41">
        <v>11.8</v>
      </c>
      <c r="G23" s="41">
        <v>7</v>
      </c>
      <c r="H23" s="44" t="s">
        <v>54</v>
      </c>
      <c r="I23" s="42">
        <f t="shared" si="2"/>
        <v>0.45196759259259262</v>
      </c>
      <c r="J23" s="42">
        <f t="shared" si="2"/>
        <v>0.60821759259259256</v>
      </c>
      <c r="K23" s="42">
        <f t="shared" si="2"/>
        <v>0.72280092592592593</v>
      </c>
      <c r="L23" s="42">
        <f t="shared" si="2"/>
        <v>0.2366898148148148</v>
      </c>
      <c r="M23" s="53">
        <f t="shared" si="0"/>
        <v>0.60821759259259256</v>
      </c>
      <c r="O23" s="5">
        <f t="shared" si="3"/>
        <v>31.9</v>
      </c>
      <c r="P23" s="8">
        <v>1</v>
      </c>
      <c r="Q23" s="34" t="s">
        <v>47</v>
      </c>
      <c r="R23" s="35">
        <f t="shared" ref="R23:S23" si="16">TIME(0,0,(3600*($O23-$O22)/(INDEX($T$5:$AB$6,MATCH(R$15,$S$5:$S$6,0),MATCH((CONCATENATE($P23,$Q23)),$T$4:$AB$4,0)))))</f>
        <v>9.8263888888888897E-3</v>
      </c>
      <c r="S23" s="35">
        <f t="shared" si="16"/>
        <v>1.2291666666666666E-2</v>
      </c>
      <c r="T23" s="1"/>
      <c r="U23" s="36"/>
      <c r="V23" s="1"/>
      <c r="W23" s="1"/>
    </row>
    <row r="24" spans="1:23" ht="13.5" customHeight="1" x14ac:dyDescent="0.25">
      <c r="A24" s="52">
        <f t="shared" ref="A24:E24" si="17">A23+TIME(0,0,(3600*($O24-$O23)/(INDEX($T$5:$AB$6,MATCH(A$15,$S$5:$S$6,0),MATCH(CONCATENATE($P24,$Q24),$T$4:$AB$4,0)))+$T$8))</f>
        <v>0.312650462962963</v>
      </c>
      <c r="B24" s="42">
        <f t="shared" si="17"/>
        <v>0.53140046296296295</v>
      </c>
      <c r="C24" s="42">
        <f t="shared" si="17"/>
        <v>0.68417824074074074</v>
      </c>
      <c r="D24" s="42">
        <f t="shared" si="17"/>
        <v>0.79528935185185179</v>
      </c>
      <c r="E24" s="42">
        <f t="shared" si="17"/>
        <v>0.35431712962962969</v>
      </c>
      <c r="F24" s="41">
        <v>1.4</v>
      </c>
      <c r="G24" s="41">
        <v>8</v>
      </c>
      <c r="H24" s="44" t="s">
        <v>55</v>
      </c>
      <c r="I24" s="42">
        <f t="shared" si="2"/>
        <v>0.45041666666666669</v>
      </c>
      <c r="J24" s="42">
        <f t="shared" si="2"/>
        <v>0.60666666666666669</v>
      </c>
      <c r="K24" s="42">
        <f t="shared" si="2"/>
        <v>0.72125000000000006</v>
      </c>
      <c r="L24" s="42">
        <f t="shared" si="2"/>
        <v>0.23513888888888887</v>
      </c>
      <c r="M24" s="53">
        <f t="shared" si="0"/>
        <v>0.60666666666666669</v>
      </c>
      <c r="O24" s="5">
        <f t="shared" si="3"/>
        <v>33.299999999999997</v>
      </c>
      <c r="P24" s="8">
        <v>1</v>
      </c>
      <c r="Q24" s="34" t="s">
        <v>47</v>
      </c>
      <c r="R24" s="35">
        <f t="shared" ref="R24:S24" si="18">TIME(0,0,(3600*($O24-$O23)/(INDEX($T$5:$AB$6,MATCH(R$15,$S$5:$S$6,0),MATCH((CONCATENATE($P24,$Q24)),$T$4:$AB$4,0)))))</f>
        <v>1.1574074074074076E-3</v>
      </c>
      <c r="S24" s="35">
        <f t="shared" si="18"/>
        <v>1.4583333333333334E-3</v>
      </c>
      <c r="T24" s="1"/>
      <c r="U24" s="36"/>
      <c r="V24" s="1"/>
      <c r="W24" s="1"/>
    </row>
    <row r="25" spans="1:23" ht="13.5" customHeight="1" x14ac:dyDescent="0.25">
      <c r="A25" s="52">
        <f t="shared" ref="A25:E25" si="19">A24+TIME(0,0,(3600*($O25-$O24)/(INDEX($T$5:$AB$6,MATCH(A$15,$S$5:$S$6,0),MATCH(CONCATENATE($P25,$Q25),$T$4:$AB$4,0)))+$T$8))</f>
        <v>0.31687500000000002</v>
      </c>
      <c r="B25" s="42">
        <f t="shared" si="19"/>
        <v>0.53562500000000002</v>
      </c>
      <c r="C25" s="42">
        <f t="shared" si="19"/>
        <v>0.68840277777777781</v>
      </c>
      <c r="D25" s="42">
        <f t="shared" si="19"/>
        <v>0.79951388888888886</v>
      </c>
      <c r="E25" s="42">
        <f t="shared" si="19"/>
        <v>0.3585416666666667</v>
      </c>
      <c r="F25" s="41">
        <v>4.5999999999999996</v>
      </c>
      <c r="G25" s="41">
        <v>9</v>
      </c>
      <c r="H25" s="44" t="s">
        <v>56</v>
      </c>
      <c r="I25" s="42">
        <f t="shared" si="2"/>
        <v>0.44619212962962967</v>
      </c>
      <c r="J25" s="42">
        <f t="shared" si="2"/>
        <v>0.60244212962962962</v>
      </c>
      <c r="K25" s="42">
        <f t="shared" si="2"/>
        <v>0.71702546296296299</v>
      </c>
      <c r="L25" s="42">
        <f t="shared" si="2"/>
        <v>0.23091435185185183</v>
      </c>
      <c r="M25" s="53">
        <f t="shared" si="0"/>
        <v>0.60244212962962962</v>
      </c>
      <c r="O25" s="5">
        <f t="shared" si="3"/>
        <v>37.9</v>
      </c>
      <c r="P25" s="8">
        <v>1</v>
      </c>
      <c r="Q25" s="34" t="s">
        <v>47</v>
      </c>
      <c r="R25" s="35">
        <f t="shared" ref="R25:S25" si="20">TIME(0,0,(3600*($O25-$O24)/(INDEX($T$5:$AB$6,MATCH(R$15,$S$5:$S$6,0),MATCH((CONCATENATE($P25,$Q25)),$T$4:$AB$4,0)))))</f>
        <v>3.8310185185185183E-3</v>
      </c>
      <c r="S25" s="35">
        <f t="shared" si="20"/>
        <v>4.7916666666666672E-3</v>
      </c>
      <c r="T25" s="1"/>
      <c r="U25" s="36"/>
      <c r="V25" s="1"/>
      <c r="W25" s="1"/>
    </row>
    <row r="26" spans="1:23" ht="13.5" customHeight="1" x14ac:dyDescent="0.25">
      <c r="A26" s="52">
        <f t="shared" ref="A26:E26" si="21">A25+TIME(0,0,(3600*($O26-$O25)/(INDEX($T$5:$AB$6,MATCH(A$15,$S$5:$S$6,0),MATCH(CONCATENATE($P26,$Q26),$T$4:$AB$4,0)))+$T$8))</f>
        <v>0.31810185185185186</v>
      </c>
      <c r="B26" s="42">
        <f t="shared" si="21"/>
        <v>0.53685185185185191</v>
      </c>
      <c r="C26" s="42">
        <f t="shared" si="21"/>
        <v>0.6896296296296297</v>
      </c>
      <c r="D26" s="42">
        <f t="shared" si="21"/>
        <v>0.80074074074074075</v>
      </c>
      <c r="E26" s="42">
        <f t="shared" si="21"/>
        <v>0.35976851851851854</v>
      </c>
      <c r="F26" s="41">
        <v>1</v>
      </c>
      <c r="G26" s="41">
        <v>10</v>
      </c>
      <c r="H26" s="44" t="s">
        <v>57</v>
      </c>
      <c r="I26" s="42">
        <f t="shared" si="2"/>
        <v>0.44496527777777783</v>
      </c>
      <c r="J26" s="42">
        <f t="shared" si="2"/>
        <v>0.60121527777777772</v>
      </c>
      <c r="K26" s="42">
        <f t="shared" si="2"/>
        <v>0.71579861111111109</v>
      </c>
      <c r="L26" s="42">
        <f t="shared" si="2"/>
        <v>0.22968749999999999</v>
      </c>
      <c r="M26" s="53">
        <f t="shared" si="0"/>
        <v>0.60121527777777772</v>
      </c>
      <c r="O26" s="5">
        <f t="shared" si="3"/>
        <v>38.9</v>
      </c>
      <c r="P26" s="8">
        <v>1</v>
      </c>
      <c r="Q26" s="34" t="s">
        <v>47</v>
      </c>
      <c r="R26" s="35">
        <f t="shared" ref="R26:S26" si="22">TIME(0,0,(3600*($O26-$O25)/(INDEX($T$5:$AB$6,MATCH(R$15,$S$5:$S$6,0),MATCH((CONCATENATE($P26,$Q26)),$T$4:$AB$4,0)))))</f>
        <v>8.3333333333333339E-4</v>
      </c>
      <c r="S26" s="35">
        <f t="shared" si="22"/>
        <v>1.0416666666666667E-3</v>
      </c>
      <c r="T26" s="1"/>
      <c r="U26" s="36"/>
      <c r="V26" s="1"/>
      <c r="W26" s="1"/>
    </row>
    <row r="27" spans="1:23" ht="13.5" customHeight="1" x14ac:dyDescent="0.25">
      <c r="A27" s="52">
        <f t="shared" ref="A27:E27" si="23">A26+TIME(0,0,(3600*($O27-$O26)/(INDEX($T$5:$AB$6,MATCH(A$15,$S$5:$S$6,0),MATCH(CONCATENATE($P27,$Q27),$T$4:$AB$4,0)))+$T$8))</f>
        <v>0.31915509259259262</v>
      </c>
      <c r="B27" s="42">
        <f t="shared" si="23"/>
        <v>0.53790509259259267</v>
      </c>
      <c r="C27" s="42">
        <f t="shared" si="23"/>
        <v>0.69068287037037046</v>
      </c>
      <c r="D27" s="42">
        <f t="shared" si="23"/>
        <v>0.80179398148148151</v>
      </c>
      <c r="E27" s="42">
        <f t="shared" si="23"/>
        <v>0.3608217592592593</v>
      </c>
      <c r="F27" s="41">
        <v>0.8</v>
      </c>
      <c r="G27" s="41">
        <v>11</v>
      </c>
      <c r="H27" s="44" t="s">
        <v>58</v>
      </c>
      <c r="I27" s="42">
        <f t="shared" si="2"/>
        <v>0.44391203703703708</v>
      </c>
      <c r="J27" s="42">
        <f t="shared" si="2"/>
        <v>0.60016203703703697</v>
      </c>
      <c r="K27" s="42">
        <f t="shared" si="2"/>
        <v>0.71474537037037034</v>
      </c>
      <c r="L27" s="42">
        <f t="shared" si="2"/>
        <v>0.22863425925925926</v>
      </c>
      <c r="M27" s="53">
        <f t="shared" si="0"/>
        <v>0.60016203703703697</v>
      </c>
      <c r="O27" s="5">
        <f t="shared" si="3"/>
        <v>39.699999999999996</v>
      </c>
      <c r="P27" s="8">
        <v>1</v>
      </c>
      <c r="Q27" s="34" t="s">
        <v>47</v>
      </c>
      <c r="R27" s="35">
        <f t="shared" ref="R27:S27" si="24">TIME(0,0,(3600*($O27-$O26)/(INDEX($T$5:$AB$6,MATCH(R$15,$S$5:$S$6,0),MATCH((CONCATENATE($P27,$Q27)),$T$4:$AB$4,0)))))</f>
        <v>6.5972222222222213E-4</v>
      </c>
      <c r="S27" s="35">
        <f t="shared" si="24"/>
        <v>8.3333333333333339E-4</v>
      </c>
      <c r="T27" s="1"/>
      <c r="U27" s="36"/>
      <c r="V27" s="1"/>
      <c r="W27" s="1"/>
    </row>
    <row r="28" spans="1:23" ht="13.5" customHeight="1" x14ac:dyDescent="0.25">
      <c r="A28" s="52">
        <f t="shared" ref="A28:E28" si="25">A27+TIME(0,0,(3600*($O28-$O27)/(INDEX($T$5:$AB$6,MATCH(A$15,$S$5:$S$6,0),MATCH(CONCATENATE($P28,$Q28),$T$4:$AB$4,0)))+$T$8))</f>
        <v>0.3222916666666667</v>
      </c>
      <c r="B28" s="42">
        <f t="shared" si="25"/>
        <v>0.54104166666666675</v>
      </c>
      <c r="C28" s="42">
        <f t="shared" si="25"/>
        <v>0.69381944444444454</v>
      </c>
      <c r="D28" s="42">
        <f t="shared" si="25"/>
        <v>0.80493055555555559</v>
      </c>
      <c r="E28" s="42">
        <f t="shared" si="25"/>
        <v>0.36395833333333338</v>
      </c>
      <c r="F28" s="41">
        <v>3.3</v>
      </c>
      <c r="G28" s="41">
        <v>12</v>
      </c>
      <c r="H28" s="44" t="s">
        <v>59</v>
      </c>
      <c r="I28" s="42">
        <f t="shared" si="2"/>
        <v>0.44077546296296299</v>
      </c>
      <c r="J28" s="42">
        <f t="shared" si="2"/>
        <v>0.59702546296296288</v>
      </c>
      <c r="K28" s="42">
        <f t="shared" si="2"/>
        <v>0.71160879629629625</v>
      </c>
      <c r="L28" s="42">
        <f t="shared" si="2"/>
        <v>0.22549768518518518</v>
      </c>
      <c r="M28" s="53">
        <f t="shared" si="0"/>
        <v>0.59702546296296288</v>
      </c>
      <c r="O28" s="5">
        <f t="shared" si="3"/>
        <v>42.999999999999993</v>
      </c>
      <c r="P28" s="8">
        <v>1</v>
      </c>
      <c r="Q28" s="34" t="s">
        <v>47</v>
      </c>
      <c r="R28" s="35">
        <f t="shared" ref="R28:S28" si="26">TIME(0,0,(3600*($O28-$O27)/(INDEX($T$5:$AB$6,MATCH(R$15,$S$5:$S$6,0),MATCH((CONCATENATE($P28,$Q28)),$T$4:$AB$4,0)))))</f>
        <v>2.7430555555555559E-3</v>
      </c>
      <c r="S28" s="35">
        <f t="shared" si="26"/>
        <v>3.4375E-3</v>
      </c>
      <c r="T28" s="1"/>
      <c r="U28" s="36"/>
      <c r="V28" s="1"/>
      <c r="W28" s="1"/>
    </row>
    <row r="29" spans="1:23" ht="13.5" customHeight="1" x14ac:dyDescent="0.25">
      <c r="A29" s="52">
        <f t="shared" ref="A29:E29" si="27">A28+TIME(0,0,(3600*($O29-$O28)/(INDEX($T$5:$AB$6,MATCH(A$15,$S$5:$S$6,0),MATCH(CONCATENATE($P29,$Q29),$T$4:$AB$4,0)))+$T$8))</f>
        <v>0.32409722222222226</v>
      </c>
      <c r="B29" s="42">
        <f t="shared" si="27"/>
        <v>0.54284722222222226</v>
      </c>
      <c r="C29" s="42">
        <f t="shared" si="27"/>
        <v>0.69562500000000005</v>
      </c>
      <c r="D29" s="42">
        <f t="shared" si="27"/>
        <v>0.8067361111111111</v>
      </c>
      <c r="E29" s="42">
        <f t="shared" si="27"/>
        <v>0.36576388888888894</v>
      </c>
      <c r="F29" s="41">
        <v>1.7</v>
      </c>
      <c r="G29" s="41">
        <v>13</v>
      </c>
      <c r="H29" s="44" t="s">
        <v>60</v>
      </c>
      <c r="I29" s="42">
        <f t="shared" si="2"/>
        <v>0.43896990740740743</v>
      </c>
      <c r="J29" s="42">
        <f t="shared" si="2"/>
        <v>0.59521990740740738</v>
      </c>
      <c r="K29" s="42">
        <f t="shared" si="2"/>
        <v>0.70980324074074075</v>
      </c>
      <c r="L29" s="42">
        <f t="shared" si="2"/>
        <v>0.22369212962962962</v>
      </c>
      <c r="M29" s="53">
        <f t="shared" si="0"/>
        <v>0.59521990740740738</v>
      </c>
      <c r="O29" s="5">
        <f t="shared" si="3"/>
        <v>44.699999999999996</v>
      </c>
      <c r="P29" s="8">
        <v>1</v>
      </c>
      <c r="Q29" s="34" t="s">
        <v>47</v>
      </c>
      <c r="R29" s="35">
        <f t="shared" ref="R29:S29" si="28">TIME(0,0,(3600*($O29-$O28)/(INDEX($T$5:$AB$6,MATCH(R$15,$S$5:$S$6,0),MATCH((CONCATENATE($P29,$Q29)),$T$4:$AB$4,0)))))</f>
        <v>1.4120370370370369E-3</v>
      </c>
      <c r="S29" s="35">
        <f t="shared" si="28"/>
        <v>1.7708333333333332E-3</v>
      </c>
      <c r="T29" s="1"/>
      <c r="U29" s="36"/>
      <c r="V29" s="1"/>
      <c r="W29" s="1"/>
    </row>
    <row r="30" spans="1:23" ht="13.5" customHeight="1" x14ac:dyDescent="0.25">
      <c r="A30" s="52">
        <f t="shared" ref="A30:E30" si="29">A29+TIME(0,0,(3600*($O30-$O29)/(INDEX($T$5:$AB$6,MATCH(A$15,$S$5:$S$6,0),MATCH(CONCATENATE($P30,$Q30),$T$4:$AB$4,0)))+$T$8))</f>
        <v>0.32556712962962969</v>
      </c>
      <c r="B30" s="42">
        <f t="shared" si="29"/>
        <v>0.54431712962962964</v>
      </c>
      <c r="C30" s="42">
        <f t="shared" si="29"/>
        <v>0.69709490740740743</v>
      </c>
      <c r="D30" s="42">
        <f t="shared" si="29"/>
        <v>0.80820601851851848</v>
      </c>
      <c r="E30" s="42">
        <f t="shared" si="29"/>
        <v>0.36723379629629638</v>
      </c>
      <c r="F30" s="41">
        <v>1.3</v>
      </c>
      <c r="G30" s="41">
        <v>14</v>
      </c>
      <c r="H30" s="44" t="s">
        <v>61</v>
      </c>
      <c r="I30" s="40">
        <v>0.4375</v>
      </c>
      <c r="J30" s="40">
        <v>0.59375</v>
      </c>
      <c r="K30" s="40">
        <v>0.70833333333333337</v>
      </c>
      <c r="L30" s="40">
        <v>0.22222222222222221</v>
      </c>
      <c r="M30" s="54">
        <v>0.59375</v>
      </c>
      <c r="O30" s="5">
        <f t="shared" si="3"/>
        <v>45.999999999999993</v>
      </c>
      <c r="P30" s="8">
        <v>1</v>
      </c>
      <c r="Q30" s="34" t="s">
        <v>47</v>
      </c>
      <c r="R30" s="35">
        <f t="shared" ref="R30:S30" si="30">TIME(0,0,(3600*($O30-$O29)/(INDEX($T$5:$AB$6,MATCH(R$15,$S$5:$S$6,0),MATCH((CONCATENATE($P30,$Q30)),$T$4:$AB$4,0)))))</f>
        <v>1.0763888888888889E-3</v>
      </c>
      <c r="S30" s="35">
        <f t="shared" si="30"/>
        <v>1.3541666666666667E-3</v>
      </c>
      <c r="T30" s="1"/>
      <c r="U30" s="36"/>
      <c r="V30" s="1"/>
      <c r="W30" s="1"/>
    </row>
    <row r="31" spans="1:23" ht="13.5" customHeight="1" x14ac:dyDescent="0.25">
      <c r="A31" s="52"/>
      <c r="B31" s="42"/>
      <c r="C31" s="42"/>
      <c r="D31" s="42"/>
      <c r="E31" s="42"/>
      <c r="F31" s="41"/>
      <c r="G31" s="41"/>
      <c r="H31" s="45"/>
      <c r="I31" s="42"/>
      <c r="J31" s="42"/>
      <c r="K31" s="42"/>
      <c r="L31" s="42"/>
      <c r="M31" s="53"/>
      <c r="R31" s="35"/>
      <c r="S31" s="35"/>
      <c r="T31" s="1"/>
      <c r="U31" s="36"/>
      <c r="V31" s="1"/>
      <c r="W31" s="1"/>
    </row>
    <row r="32" spans="1:23" ht="13.5" customHeight="1" thickBot="1" x14ac:dyDescent="0.25">
      <c r="A32" s="55" t="s">
        <v>63</v>
      </c>
      <c r="B32" s="56" t="s">
        <v>63</v>
      </c>
      <c r="C32" s="56" t="s">
        <v>63</v>
      </c>
      <c r="D32" s="56" t="s">
        <v>63</v>
      </c>
      <c r="E32" s="57">
        <v>6</v>
      </c>
      <c r="F32" s="58"/>
      <c r="G32" s="58"/>
      <c r="H32" s="59"/>
      <c r="I32" s="60" t="s">
        <v>63</v>
      </c>
      <c r="J32" s="58" t="s">
        <v>63</v>
      </c>
      <c r="K32" s="58" t="s">
        <v>63</v>
      </c>
      <c r="L32" s="60" t="s">
        <v>63</v>
      </c>
      <c r="M32" s="61">
        <v>6</v>
      </c>
    </row>
    <row r="33" spans="1:13" ht="13.5" customHeight="1" thickBo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thickBot="1" x14ac:dyDescent="0.3">
      <c r="A34" s="67" t="s">
        <v>28</v>
      </c>
      <c r="B34" s="68"/>
      <c r="C34" s="68"/>
      <c r="D34" s="68"/>
      <c r="E34" s="68"/>
      <c r="F34" s="15" t="s">
        <v>29</v>
      </c>
      <c r="G34" s="16" t="s">
        <v>30</v>
      </c>
      <c r="H34" s="16" t="s">
        <v>31</v>
      </c>
      <c r="I34" s="69" t="s">
        <v>32</v>
      </c>
      <c r="J34" s="70"/>
      <c r="K34" s="70"/>
      <c r="L34" s="70"/>
      <c r="M34" s="71"/>
    </row>
    <row r="35" spans="1:13" ht="13.5" customHeight="1" thickBot="1" x14ac:dyDescent="0.3">
      <c r="A35" s="69" t="s">
        <v>33</v>
      </c>
      <c r="B35" s="70"/>
      <c r="C35" s="70"/>
      <c r="D35" s="70"/>
      <c r="E35" s="71"/>
      <c r="F35" s="18"/>
      <c r="G35" s="19" t="s">
        <v>34</v>
      </c>
      <c r="H35" s="20" t="s">
        <v>35</v>
      </c>
      <c r="I35" s="69" t="s">
        <v>33</v>
      </c>
      <c r="J35" s="70"/>
      <c r="K35" s="70"/>
      <c r="L35" s="70"/>
      <c r="M35" s="71"/>
    </row>
    <row r="36" spans="1:13" ht="13.5" customHeight="1" x14ac:dyDescent="0.25">
      <c r="A36" s="21" t="s">
        <v>38</v>
      </c>
      <c r="B36" s="22" t="s">
        <v>37</v>
      </c>
      <c r="C36" s="22"/>
      <c r="D36" s="22"/>
      <c r="E36" s="22"/>
      <c r="F36" s="23"/>
      <c r="G36" s="23"/>
      <c r="H36" s="22"/>
      <c r="I36" s="22" t="s">
        <v>38</v>
      </c>
      <c r="J36" s="22" t="s">
        <v>37</v>
      </c>
      <c r="K36" s="22"/>
      <c r="L36" s="22"/>
      <c r="M36" s="24"/>
    </row>
    <row r="37" spans="1:13" ht="13.5" customHeight="1" thickBot="1" x14ac:dyDescent="0.3">
      <c r="A37" s="26" t="s">
        <v>23</v>
      </c>
      <c r="B37" s="27" t="s">
        <v>23</v>
      </c>
      <c r="C37" s="27"/>
      <c r="D37" s="27"/>
      <c r="E37" s="27"/>
      <c r="F37" s="28"/>
      <c r="G37" s="28"/>
      <c r="H37" s="29"/>
      <c r="I37" s="27" t="s">
        <v>23</v>
      </c>
      <c r="J37" s="27" t="s">
        <v>23</v>
      </c>
      <c r="K37" s="27"/>
      <c r="L37" s="27"/>
      <c r="M37" s="30"/>
    </row>
    <row r="38" spans="1:13" ht="13.5" customHeight="1" x14ac:dyDescent="0.2">
      <c r="A38" s="46">
        <v>0.66666666666666663</v>
      </c>
      <c r="B38" s="47">
        <v>0.65277777777777779</v>
      </c>
      <c r="C38" s="47"/>
      <c r="D38" s="47"/>
      <c r="E38" s="47"/>
      <c r="F38" s="48">
        <v>0</v>
      </c>
      <c r="G38" s="48">
        <v>0</v>
      </c>
      <c r="H38" s="49" t="s">
        <v>44</v>
      </c>
      <c r="I38" s="50">
        <f t="shared" ref="I38:I51" si="31">I39+TIME(0,0,(3600*($O17-$O16)/(INDEX($T$5:$AB$6,MATCH(I$15,$S$5:$S$6,0),MATCH(CONCATENATE($P17,$Q17),$T$4:$AB$4,0)))+$T$8))</f>
        <v>0.26653935185185185</v>
      </c>
      <c r="J38" s="50">
        <f t="shared" ref="J38:J50" si="32">J39+TIME(0,0,(3600*($O17-$O16)/(INDEX($T$5:$AB$6,MATCH(J$15,$S$5:$S$6,0),MATCH(CONCATENATE($P17,$Q17),$T$4:$AB$4,0)))+$T$8))</f>
        <v>0.59640046296296301</v>
      </c>
      <c r="K38" s="50"/>
      <c r="L38" s="50"/>
      <c r="M38" s="51"/>
    </row>
    <row r="39" spans="1:13" ht="13.5" customHeight="1" x14ac:dyDescent="0.2">
      <c r="A39" s="52">
        <f>A38+TIME(0,0,(3600*($O17-$O16)/(INDEX($T$5:$AB$6,MATCH(A$15,$S$5:$S$6,0),MATCH(CONCATENATE($P17,$Q17),$T$4:$AB$4,0)))+$T$8))</f>
        <v>0.6758101851851851</v>
      </c>
      <c r="B39" s="42">
        <f>B38+TIME(0,0,(3600*($O17-$O16)/(INDEX($T$5:$AB$6,MATCH(B$15,$S$5:$S$6,0),MATCH(CONCATENATE($P17,$Q17),$T$4:$AB$4,0)))+$T$8))</f>
        <v>0.66192129629629626</v>
      </c>
      <c r="C39" s="42"/>
      <c r="D39" s="42"/>
      <c r="E39" s="42"/>
      <c r="F39" s="41">
        <v>10.5</v>
      </c>
      <c r="G39" s="41">
        <v>1</v>
      </c>
      <c r="H39" s="43" t="s">
        <v>46</v>
      </c>
      <c r="I39" s="42">
        <f t="shared" si="31"/>
        <v>0.25739583333333332</v>
      </c>
      <c r="J39" s="42">
        <f t="shared" si="32"/>
        <v>0.58725694444444454</v>
      </c>
      <c r="K39" s="42"/>
      <c r="L39" s="42"/>
      <c r="M39" s="53"/>
    </row>
    <row r="40" spans="1:13" ht="13.5" customHeight="1" x14ac:dyDescent="0.2">
      <c r="A40" s="52">
        <f t="shared" ref="A40:A52" si="33">A39+TIME(0,0,(3600*($O18-$O17)/(INDEX($T$5:$AB$6,MATCH(A$15,$S$5:$S$6,0),MATCH(CONCATENATE($P18,$Q18),$T$4:$AB$4,0)))+$T$8))</f>
        <v>0.67719907407407398</v>
      </c>
      <c r="B40" s="42">
        <f t="shared" ref="B40:B52" si="34">B39+TIME(0,0,(3600*($O18-$O17)/(INDEX($T$5:$AB$6,MATCH(B$15,$S$5:$S$6,0),MATCH(CONCATENATE($P18,$Q18),$T$4:$AB$4,0)))+$T$8))</f>
        <v>0.66331018518518514</v>
      </c>
      <c r="C40" s="42"/>
      <c r="D40" s="42"/>
      <c r="E40" s="42"/>
      <c r="F40" s="41">
        <v>1.2</v>
      </c>
      <c r="G40" s="41">
        <v>2</v>
      </c>
      <c r="H40" s="44" t="s">
        <v>48</v>
      </c>
      <c r="I40" s="42">
        <f t="shared" si="31"/>
        <v>0.25600694444444444</v>
      </c>
      <c r="J40" s="42">
        <f t="shared" si="32"/>
        <v>0.58586805555555566</v>
      </c>
      <c r="K40" s="42"/>
      <c r="L40" s="42"/>
      <c r="M40" s="53"/>
    </row>
    <row r="41" spans="1:13" ht="13.5" customHeight="1" x14ac:dyDescent="0.2">
      <c r="A41" s="52">
        <f t="shared" si="33"/>
        <v>0.67850694444444437</v>
      </c>
      <c r="B41" s="42">
        <f t="shared" si="34"/>
        <v>0.66461805555555553</v>
      </c>
      <c r="C41" s="42"/>
      <c r="D41" s="42"/>
      <c r="E41" s="42"/>
      <c r="F41" s="41">
        <v>1.1000000000000001</v>
      </c>
      <c r="G41" s="41">
        <v>3</v>
      </c>
      <c r="H41" s="44" t="s">
        <v>50</v>
      </c>
      <c r="I41" s="42">
        <f t="shared" si="31"/>
        <v>0.25469907407407405</v>
      </c>
      <c r="J41" s="42">
        <f t="shared" si="32"/>
        <v>0.58456018518518527</v>
      </c>
      <c r="K41" s="42"/>
      <c r="L41" s="42"/>
      <c r="M41" s="53"/>
    </row>
    <row r="42" spans="1:13" ht="13.5" customHeight="1" x14ac:dyDescent="0.2">
      <c r="A42" s="52">
        <f t="shared" si="33"/>
        <v>0.68427083333333327</v>
      </c>
      <c r="B42" s="42">
        <f t="shared" si="34"/>
        <v>0.67038194444444443</v>
      </c>
      <c r="C42" s="42"/>
      <c r="D42" s="42"/>
      <c r="E42" s="42"/>
      <c r="F42" s="41">
        <v>5.8</v>
      </c>
      <c r="G42" s="41">
        <v>4</v>
      </c>
      <c r="H42" s="44" t="s">
        <v>51</v>
      </c>
      <c r="I42" s="42">
        <f t="shared" si="31"/>
        <v>0.24893518518518518</v>
      </c>
      <c r="J42" s="42">
        <f t="shared" si="32"/>
        <v>0.57879629629629636</v>
      </c>
      <c r="K42" s="42"/>
      <c r="L42" s="42"/>
      <c r="M42" s="53"/>
    </row>
    <row r="43" spans="1:13" ht="13.5" customHeight="1" x14ac:dyDescent="0.2">
      <c r="A43" s="52">
        <f t="shared" si="33"/>
        <v>0.68524305555555554</v>
      </c>
      <c r="B43" s="42">
        <f t="shared" si="34"/>
        <v>0.6713541666666667</v>
      </c>
      <c r="C43" s="42"/>
      <c r="D43" s="42"/>
      <c r="E43" s="42"/>
      <c r="F43" s="41">
        <v>0.7</v>
      </c>
      <c r="G43" s="41">
        <v>5</v>
      </c>
      <c r="H43" s="44" t="s">
        <v>52</v>
      </c>
      <c r="I43" s="42">
        <f t="shared" si="31"/>
        <v>0.24796296296296294</v>
      </c>
      <c r="J43" s="42">
        <f t="shared" si="32"/>
        <v>0.5778240740740741</v>
      </c>
      <c r="K43" s="42"/>
      <c r="L43" s="42"/>
      <c r="M43" s="53"/>
    </row>
    <row r="44" spans="1:13" ht="13.5" customHeight="1" x14ac:dyDescent="0.2">
      <c r="A44" s="52">
        <f t="shared" si="33"/>
        <v>0.68629629629629629</v>
      </c>
      <c r="B44" s="42">
        <f t="shared" si="34"/>
        <v>0.67240740740740745</v>
      </c>
      <c r="C44" s="42"/>
      <c r="D44" s="42"/>
      <c r="E44" s="42"/>
      <c r="F44" s="41">
        <v>0.8</v>
      </c>
      <c r="G44" s="41">
        <v>6</v>
      </c>
      <c r="H44" s="44" t="s">
        <v>53</v>
      </c>
      <c r="I44" s="42">
        <f t="shared" si="31"/>
        <v>0.24690972222222221</v>
      </c>
      <c r="J44" s="42">
        <f t="shared" si="32"/>
        <v>0.57677083333333334</v>
      </c>
      <c r="K44" s="42"/>
      <c r="L44" s="42"/>
      <c r="M44" s="53"/>
    </row>
    <row r="45" spans="1:13" ht="13.5" customHeight="1" x14ac:dyDescent="0.2">
      <c r="A45" s="52">
        <f t="shared" si="33"/>
        <v>0.69651620370370371</v>
      </c>
      <c r="B45" s="42">
        <f t="shared" si="34"/>
        <v>0.68262731481481487</v>
      </c>
      <c r="C45" s="42"/>
      <c r="D45" s="42"/>
      <c r="E45" s="42"/>
      <c r="F45" s="41">
        <v>11.8</v>
      </c>
      <c r="G45" s="41">
        <v>7</v>
      </c>
      <c r="H45" s="44" t="s">
        <v>54</v>
      </c>
      <c r="I45" s="42">
        <f t="shared" si="31"/>
        <v>0.2366898148148148</v>
      </c>
      <c r="J45" s="42">
        <f t="shared" si="32"/>
        <v>0.56655092592592593</v>
      </c>
      <c r="K45" s="42"/>
      <c r="L45" s="42"/>
      <c r="M45" s="53"/>
    </row>
    <row r="46" spans="1:13" ht="13.5" customHeight="1" x14ac:dyDescent="0.2">
      <c r="A46" s="52">
        <f t="shared" si="33"/>
        <v>0.69806712962962958</v>
      </c>
      <c r="B46" s="42">
        <f t="shared" si="34"/>
        <v>0.68417824074074074</v>
      </c>
      <c r="C46" s="42"/>
      <c r="D46" s="42"/>
      <c r="E46" s="42"/>
      <c r="F46" s="41">
        <v>1.4</v>
      </c>
      <c r="G46" s="41">
        <v>8</v>
      </c>
      <c r="H46" s="44" t="s">
        <v>55</v>
      </c>
      <c r="I46" s="42">
        <f t="shared" si="31"/>
        <v>0.23513888888888887</v>
      </c>
      <c r="J46" s="42">
        <f t="shared" si="32"/>
        <v>0.56500000000000006</v>
      </c>
      <c r="K46" s="42"/>
      <c r="L46" s="42"/>
      <c r="M46" s="53"/>
    </row>
    <row r="47" spans="1:13" ht="13.5" customHeight="1" x14ac:dyDescent="0.2">
      <c r="A47" s="52">
        <f t="shared" si="33"/>
        <v>0.70229166666666665</v>
      </c>
      <c r="B47" s="42">
        <f t="shared" si="34"/>
        <v>0.68840277777777781</v>
      </c>
      <c r="C47" s="42"/>
      <c r="D47" s="42"/>
      <c r="E47" s="42"/>
      <c r="F47" s="41">
        <v>4.5999999999999996</v>
      </c>
      <c r="G47" s="41">
        <v>9</v>
      </c>
      <c r="H47" s="44" t="s">
        <v>56</v>
      </c>
      <c r="I47" s="42">
        <f t="shared" si="31"/>
        <v>0.23091435185185183</v>
      </c>
      <c r="J47" s="42">
        <f t="shared" si="32"/>
        <v>0.56077546296296299</v>
      </c>
      <c r="K47" s="42"/>
      <c r="L47" s="42"/>
      <c r="M47" s="53"/>
    </row>
    <row r="48" spans="1:13" ht="13.5" customHeight="1" x14ac:dyDescent="0.2">
      <c r="A48" s="52">
        <f t="shared" si="33"/>
        <v>0.70351851851851854</v>
      </c>
      <c r="B48" s="42">
        <f t="shared" si="34"/>
        <v>0.6896296296296297</v>
      </c>
      <c r="C48" s="42"/>
      <c r="D48" s="42"/>
      <c r="E48" s="42"/>
      <c r="F48" s="41">
        <v>1</v>
      </c>
      <c r="G48" s="41">
        <v>10</v>
      </c>
      <c r="H48" s="44" t="s">
        <v>57</v>
      </c>
      <c r="I48" s="42">
        <f t="shared" si="31"/>
        <v>0.22968749999999999</v>
      </c>
      <c r="J48" s="42">
        <f t="shared" si="32"/>
        <v>0.55954861111111109</v>
      </c>
      <c r="K48" s="42"/>
      <c r="L48" s="42"/>
      <c r="M48" s="53"/>
    </row>
    <row r="49" spans="1:28" ht="13.5" customHeight="1" x14ac:dyDescent="0.2">
      <c r="A49" s="52">
        <f t="shared" si="33"/>
        <v>0.7045717592592593</v>
      </c>
      <c r="B49" s="42">
        <f t="shared" si="34"/>
        <v>0.69068287037037046</v>
      </c>
      <c r="C49" s="42"/>
      <c r="D49" s="42"/>
      <c r="E49" s="42"/>
      <c r="F49" s="41">
        <v>0.8</v>
      </c>
      <c r="G49" s="41">
        <v>11</v>
      </c>
      <c r="H49" s="44" t="s">
        <v>58</v>
      </c>
      <c r="I49" s="42">
        <f t="shared" si="31"/>
        <v>0.22863425925925926</v>
      </c>
      <c r="J49" s="42">
        <f t="shared" si="32"/>
        <v>0.55849537037037034</v>
      </c>
      <c r="K49" s="42"/>
      <c r="L49" s="42"/>
      <c r="M49" s="5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52">
        <f t="shared" si="33"/>
        <v>0.70770833333333338</v>
      </c>
      <c r="B50" s="42">
        <f t="shared" si="34"/>
        <v>0.69381944444444454</v>
      </c>
      <c r="C50" s="42"/>
      <c r="D50" s="42"/>
      <c r="E50" s="42"/>
      <c r="F50" s="41">
        <v>3.3</v>
      </c>
      <c r="G50" s="41">
        <v>12</v>
      </c>
      <c r="H50" s="44" t="s">
        <v>59</v>
      </c>
      <c r="I50" s="42">
        <f t="shared" si="31"/>
        <v>0.22549768518518518</v>
      </c>
      <c r="J50" s="42">
        <f t="shared" si="32"/>
        <v>0.55535879629629625</v>
      </c>
      <c r="K50" s="42"/>
      <c r="L50" s="42"/>
      <c r="M50" s="53"/>
    </row>
    <row r="51" spans="1:28" ht="13.5" customHeight="1" x14ac:dyDescent="0.2">
      <c r="A51" s="52">
        <f t="shared" si="33"/>
        <v>0.70951388888888889</v>
      </c>
      <c r="B51" s="42">
        <f t="shared" si="34"/>
        <v>0.69562500000000005</v>
      </c>
      <c r="C51" s="42"/>
      <c r="D51" s="42"/>
      <c r="E51" s="42"/>
      <c r="F51" s="41">
        <v>1.7</v>
      </c>
      <c r="G51" s="41">
        <v>13</v>
      </c>
      <c r="H51" s="44" t="s">
        <v>60</v>
      </c>
      <c r="I51" s="42">
        <f t="shared" si="31"/>
        <v>0.22369212962962962</v>
      </c>
      <c r="J51" s="42">
        <f>J52+TIME(0,0,(3600*($O30-$O29)/(INDEX($T$5:$AB$6,MATCH(J$15,$S$5:$S$6,0),MATCH(CONCATENATE($P30,$Q30),$T$4:$AB$4,0)))+$T$8))</f>
        <v>0.55355324074074075</v>
      </c>
      <c r="K51" s="42"/>
      <c r="L51" s="42"/>
      <c r="M51" s="53"/>
    </row>
    <row r="52" spans="1:28" ht="13.5" customHeight="1" x14ac:dyDescent="0.2">
      <c r="A52" s="52">
        <f t="shared" si="33"/>
        <v>0.71098379629629627</v>
      </c>
      <c r="B52" s="42">
        <f t="shared" si="34"/>
        <v>0.69709490740740743</v>
      </c>
      <c r="C52" s="42"/>
      <c r="D52" s="42"/>
      <c r="E52" s="42"/>
      <c r="F52" s="41">
        <v>1.3</v>
      </c>
      <c r="G52" s="41">
        <v>14</v>
      </c>
      <c r="H52" s="44" t="s">
        <v>61</v>
      </c>
      <c r="I52" s="40">
        <v>0.22222222222222221</v>
      </c>
      <c r="J52" s="40">
        <v>0.55208333333333337</v>
      </c>
      <c r="K52" s="42"/>
      <c r="L52" s="42"/>
      <c r="M52" s="53"/>
    </row>
    <row r="53" spans="1:28" ht="12.75" customHeight="1" x14ac:dyDescent="0.2">
      <c r="A53" s="52"/>
      <c r="B53" s="42"/>
      <c r="C53" s="42"/>
      <c r="D53" s="42"/>
      <c r="E53" s="42"/>
      <c r="F53" s="41"/>
      <c r="G53" s="41"/>
      <c r="H53" s="45"/>
      <c r="I53" s="42"/>
      <c r="J53" s="42"/>
      <c r="K53" s="42"/>
      <c r="L53" s="42"/>
      <c r="M53" s="53"/>
    </row>
    <row r="54" spans="1:28" ht="12.75" customHeight="1" thickBot="1" x14ac:dyDescent="0.25">
      <c r="A54" s="62">
        <v>6</v>
      </c>
      <c r="B54" s="56">
        <v>7</v>
      </c>
      <c r="C54" s="56"/>
      <c r="D54" s="56"/>
      <c r="E54" s="57"/>
      <c r="F54" s="58"/>
      <c r="G54" s="58"/>
      <c r="H54" s="59"/>
      <c r="I54" s="57">
        <v>6</v>
      </c>
      <c r="J54" s="58">
        <v>7</v>
      </c>
      <c r="K54" s="58"/>
      <c r="L54" s="60"/>
      <c r="M54" s="61"/>
    </row>
    <row r="55" spans="1:28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28" ht="12.75" customHeight="1" x14ac:dyDescent="0.2">
      <c r="A56" s="39"/>
      <c r="B56" s="39"/>
      <c r="C56" s="39"/>
      <c r="D56" s="39"/>
      <c r="E56" s="39"/>
      <c r="F56" s="39"/>
      <c r="G56" s="39"/>
      <c r="H56" s="39"/>
      <c r="I56" s="5" t="s">
        <v>62</v>
      </c>
      <c r="J56" s="39"/>
      <c r="K56" s="39"/>
      <c r="L56" s="39"/>
      <c r="M56" s="39"/>
    </row>
    <row r="57" spans="1:28" ht="12.75" customHeight="1" x14ac:dyDescent="0.2">
      <c r="B57" s="38"/>
    </row>
    <row r="58" spans="1:28" ht="12.75" customHeight="1" x14ac:dyDescent="0.2">
      <c r="B58" s="38"/>
    </row>
    <row r="59" spans="1:28" ht="12.75" customHeight="1" x14ac:dyDescent="0.25">
      <c r="A59" s="37"/>
      <c r="B59" s="37"/>
      <c r="C59" s="37"/>
      <c r="D59" s="37"/>
      <c r="E59" s="37"/>
      <c r="F59" s="37"/>
      <c r="G59" s="37"/>
      <c r="H59" s="37"/>
      <c r="I59" s="37"/>
      <c r="J59" s="37"/>
    </row>
    <row r="60" spans="1:28" ht="12.75" customHeight="1" x14ac:dyDescent="0.25">
      <c r="A60" s="37"/>
    </row>
    <row r="61" spans="1:28" ht="16.5" customHeight="1" x14ac:dyDescent="0.2"/>
    <row r="62" spans="1:28" ht="16.5" customHeight="1" x14ac:dyDescent="0.2"/>
    <row r="63" spans="1:28" ht="16.5" customHeight="1" x14ac:dyDescent="0.2"/>
    <row r="64" spans="1:28" ht="16.5" customHeight="1" x14ac:dyDescent="0.2"/>
    <row r="65" ht="16.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</sheetData>
  <mergeCells count="12">
    <mergeCell ref="I35:M35"/>
    <mergeCell ref="A35:E35"/>
    <mergeCell ref="I34:M34"/>
    <mergeCell ref="A34:E34"/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2022-03-28T12:11:31Z</dcterms:modified>
</cp:coreProperties>
</file>