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2035" windowHeight="8505"/>
  </bookViews>
  <sheets>
    <sheet name="anexa 1  " sheetId="10" r:id="rId1"/>
  </sheets>
  <definedNames>
    <definedName name="_xlnm.Print_Titles" localSheetId="0">'anexa 1  '!$11:$11</definedName>
  </definedNames>
  <calcPr calcId="125725"/>
</workbook>
</file>

<file path=xl/calcChain.xml><?xml version="1.0" encoding="utf-8"?>
<calcChain xmlns="http://schemas.openxmlformats.org/spreadsheetml/2006/main">
  <c r="F71" i="10"/>
  <c r="F70" s="1"/>
  <c r="E27"/>
  <c r="E66"/>
  <c r="E70"/>
  <c r="E71"/>
  <c r="D72"/>
  <c r="D62"/>
  <c r="D52"/>
  <c r="D71" l="1"/>
  <c r="D70"/>
  <c r="E92"/>
  <c r="E93"/>
  <c r="D93" s="1"/>
  <c r="D94"/>
  <c r="E20"/>
  <c r="E17"/>
  <c r="F83"/>
  <c r="F79" s="1"/>
  <c r="E83"/>
  <c r="D83" s="1"/>
  <c r="D84"/>
  <c r="D85"/>
  <c r="F19" l="1"/>
  <c r="F13"/>
  <c r="D17"/>
  <c r="D20"/>
  <c r="E56" l="1"/>
  <c r="D56" s="1"/>
  <c r="E57"/>
  <c r="D57" s="1"/>
  <c r="D58"/>
  <c r="E18" l="1"/>
  <c r="F28"/>
  <c r="F29"/>
  <c r="E29"/>
  <c r="E28" s="1"/>
  <c r="D30"/>
  <c r="F64"/>
  <c r="F63" s="1"/>
  <c r="E64"/>
  <c r="D64" s="1"/>
  <c r="D65"/>
  <c r="F87"/>
  <c r="F86" s="1"/>
  <c r="F81"/>
  <c r="F80" s="1"/>
  <c r="E80"/>
  <c r="E79" s="1"/>
  <c r="E81"/>
  <c r="D82"/>
  <c r="D88"/>
  <c r="F54"/>
  <c r="F53" s="1"/>
  <c r="F60"/>
  <c r="F59" s="1"/>
  <c r="F50"/>
  <c r="F49" s="1"/>
  <c r="E50"/>
  <c r="E49" s="1"/>
  <c r="E13" l="1"/>
  <c r="D18"/>
  <c r="D86"/>
  <c r="E63"/>
  <c r="D28"/>
  <c r="D29"/>
  <c r="D63"/>
  <c r="D80"/>
  <c r="F85"/>
  <c r="D81"/>
  <c r="D79"/>
  <c r="E87"/>
  <c r="E86" s="1"/>
  <c r="E85" s="1"/>
  <c r="D49"/>
  <c r="D50"/>
  <c r="D51"/>
  <c r="F97"/>
  <c r="F96" s="1"/>
  <c r="F95" s="1"/>
  <c r="E97"/>
  <c r="E96" s="1"/>
  <c r="E95" s="1"/>
  <c r="E60"/>
  <c r="E59" s="1"/>
  <c r="D59" s="1"/>
  <c r="D87" l="1"/>
  <c r="F37"/>
  <c r="F36" s="1"/>
  <c r="E37"/>
  <c r="E36" s="1"/>
  <c r="F39"/>
  <c r="F40"/>
  <c r="F43"/>
  <c r="F42" s="1"/>
  <c r="F46"/>
  <c r="F45" s="1"/>
  <c r="D97"/>
  <c r="D98"/>
  <c r="E46"/>
  <c r="E45" s="1"/>
  <c r="E43"/>
  <c r="E42" s="1"/>
  <c r="E40"/>
  <c r="E39" s="1"/>
  <c r="E35" l="1"/>
  <c r="D14"/>
  <c r="D15"/>
  <c r="E21"/>
  <c r="E19" s="1"/>
  <c r="E75"/>
  <c r="F48"/>
  <c r="E54"/>
  <c r="E53" s="1"/>
  <c r="E48" s="1"/>
  <c r="D53" l="1"/>
  <c r="D16"/>
  <c r="F67" l="1"/>
  <c r="F68"/>
  <c r="E68"/>
  <c r="E67" s="1"/>
  <c r="F91"/>
  <c r="E91"/>
  <c r="D67" l="1"/>
  <c r="D68"/>
  <c r="D69"/>
  <c r="D77" l="1"/>
  <c r="D76"/>
  <c r="D35"/>
  <c r="D36"/>
  <c r="D37"/>
  <c r="D38"/>
  <c r="D39"/>
  <c r="D40"/>
  <c r="D41"/>
  <c r="D42"/>
  <c r="D43"/>
  <c r="D44"/>
  <c r="D45"/>
  <c r="D46"/>
  <c r="D47"/>
  <c r="D54" l="1"/>
  <c r="D55"/>
  <c r="D60"/>
  <c r="D61"/>
  <c r="F26"/>
  <c r="E26"/>
  <c r="D92" l="1"/>
  <c r="F90"/>
  <c r="F89" s="1"/>
  <c r="D78"/>
  <c r="F75"/>
  <c r="F74" s="1"/>
  <c r="F73" s="1"/>
  <c r="F66" s="1"/>
  <c r="E74"/>
  <c r="D34"/>
  <c r="F33"/>
  <c r="F32" s="1"/>
  <c r="F31" s="1"/>
  <c r="E33"/>
  <c r="E32" s="1"/>
  <c r="D27"/>
  <c r="F25"/>
  <c r="F24" s="1"/>
  <c r="D22"/>
  <c r="E25" l="1"/>
  <c r="D19"/>
  <c r="D96"/>
  <c r="F12"/>
  <c r="D13"/>
  <c r="E31"/>
  <c r="D31" s="1"/>
  <c r="D32"/>
  <c r="D74"/>
  <c r="E73"/>
  <c r="D66" s="1"/>
  <c r="E90"/>
  <c r="D91"/>
  <c r="D21"/>
  <c r="D75"/>
  <c r="F23"/>
  <c r="D26"/>
  <c r="D33"/>
  <c r="D25" l="1"/>
  <c r="E24"/>
  <c r="F99"/>
  <c r="D95"/>
  <c r="E12"/>
  <c r="E89"/>
  <c r="D89" s="1"/>
  <c r="D90"/>
  <c r="D73"/>
  <c r="D24"/>
  <c r="D12" l="1"/>
  <c r="E23"/>
  <c r="E99" s="1"/>
  <c r="D48"/>
  <c r="D23" l="1"/>
  <c r="D99"/>
</calcChain>
</file>

<file path=xl/sharedStrings.xml><?xml version="1.0" encoding="utf-8"?>
<sst xmlns="http://schemas.openxmlformats.org/spreadsheetml/2006/main" count="156" uniqueCount="113">
  <si>
    <t>INFLUENTE</t>
  </si>
  <si>
    <t>Nr. Crt.</t>
  </si>
  <si>
    <t>COD</t>
  </si>
  <si>
    <t>A</t>
  </si>
  <si>
    <t>B</t>
  </si>
  <si>
    <t>D</t>
  </si>
  <si>
    <t>CONSILIUL JUDETEAN ARGES</t>
  </si>
  <si>
    <t>mii lei</t>
  </si>
  <si>
    <t xml:space="preserve">SECTIUNEA DE DEZVOLTARE </t>
  </si>
  <si>
    <t>SECTIUNEA DE DEZVOLTARE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</si>
  <si>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</si>
  <si>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Subventii de la bugetul de stat catre bugetele locale necesare sustinerii derularii proiectelor finantate din FEN postaderare</t>
  </si>
  <si>
    <t>42.02.20</t>
  </si>
  <si>
    <t>Finantare nationala</t>
  </si>
  <si>
    <t>56.01.01</t>
  </si>
  <si>
    <t>Directia Generala de Asistenta Sociala si Protectia Copilului Arges</t>
  </si>
  <si>
    <t>68.02.06</t>
  </si>
  <si>
    <t>68.02</t>
  </si>
  <si>
    <t>C</t>
  </si>
  <si>
    <t>Finantare de la Uniunea Europeana</t>
  </si>
  <si>
    <t>56.01.02</t>
  </si>
  <si>
    <t>Cheltuieli neeligibile</t>
  </si>
  <si>
    <t>56.01.03</t>
  </si>
  <si>
    <t xml:space="preserve"> DENUMIRE INDICATORI</t>
  </si>
  <si>
    <t>LA BUGETUL LOCAL PE ANUL 2014</t>
  </si>
  <si>
    <t>SECTIUNEA DE FUNCTIONARE</t>
  </si>
  <si>
    <t>E</t>
  </si>
  <si>
    <t>51.02</t>
  </si>
  <si>
    <t>TRIM. IV</t>
  </si>
  <si>
    <t xml:space="preserve">                       ANEXA 1</t>
  </si>
  <si>
    <t xml:space="preserve"> ANUL 2014</t>
  </si>
  <si>
    <t>Cheltuieli cu bunuri si servicii</t>
  </si>
  <si>
    <t>TOTAL  VENITURI (A+B)</t>
  </si>
  <si>
    <t>Sume FEN postaderare in contul platilor efectuate in anul curent- Fondul European de Dezvoltare Regionala</t>
  </si>
  <si>
    <t>45.02.01.01</t>
  </si>
  <si>
    <t>TRIM.III</t>
  </si>
  <si>
    <t>CULTURA , RECREERE SI RELIGIE</t>
  </si>
  <si>
    <t>67.02</t>
  </si>
  <si>
    <t>AUTORITATI PUBLICE SI ACTIUNI EXTERNE</t>
  </si>
  <si>
    <t>51.02.01.03</t>
  </si>
  <si>
    <t>ASIGURARI SI ASISTENTA SOCIALA</t>
  </si>
  <si>
    <t>TRANSPORTURI</t>
  </si>
  <si>
    <t>84.02</t>
  </si>
  <si>
    <t>Drumuri si poduri judetene</t>
  </si>
  <si>
    <t>84.02.03.01</t>
  </si>
  <si>
    <t>60.02</t>
  </si>
  <si>
    <t>APARARE</t>
  </si>
  <si>
    <t>Centrul Militar Judetean Arges</t>
  </si>
  <si>
    <t>60.02.02</t>
  </si>
  <si>
    <t>67.02.05.02</t>
  </si>
  <si>
    <t>Servicii recreative si sportive</t>
  </si>
  <si>
    <t>INVATAMANT</t>
  </si>
  <si>
    <t>65.02</t>
  </si>
  <si>
    <t>Centrul Scolar de Educatie Incluziva "Sf. Filofteia" Stefanesti</t>
  </si>
  <si>
    <t>Centrul de Cultura " Bratianu" Stefanesti</t>
  </si>
  <si>
    <t>67.02.50</t>
  </si>
  <si>
    <t>Centrul Scolar de Educatie Incluziva "Sf. Nicolae" Campulung</t>
  </si>
  <si>
    <t>65.02.07.04.02</t>
  </si>
  <si>
    <t>Scoala Speciala pentru Copii cu Deficiente Asociate "Sf. Stelian" Costesti</t>
  </si>
  <si>
    <t>65.02.07.04.03</t>
  </si>
  <si>
    <t>65.02.07.04.04</t>
  </si>
  <si>
    <t>65.02.07.04.01</t>
  </si>
  <si>
    <t>Gradinita Speciala "Sf. Elena " Pitesti</t>
  </si>
  <si>
    <r>
      <t xml:space="preserve">Proiect </t>
    </r>
    <r>
      <rPr>
        <b/>
        <sz val="10"/>
        <rFont val="Times New Roman"/>
        <family val="1"/>
        <charset val="238"/>
      </rPr>
      <t>"Extinderea Complexului de Servicii pentru Copii cu Handicap Trivale "</t>
    </r>
  </si>
  <si>
    <t>68.02.04.02</t>
  </si>
  <si>
    <t>Centrul de Ingrijire si Asistenta Bascovele</t>
  </si>
  <si>
    <t>AGRICULTURA SI SILVICULTURA</t>
  </si>
  <si>
    <t>83.02</t>
  </si>
  <si>
    <t>Camera Agricola a Judetului Arges</t>
  </si>
  <si>
    <t>83.02.03.07</t>
  </si>
  <si>
    <t>51.01.49</t>
  </si>
  <si>
    <t>Subventii  din bugetul de stat pentru finantarea camerelor agricole</t>
  </si>
  <si>
    <t>42.02.44</t>
  </si>
  <si>
    <t>F</t>
  </si>
  <si>
    <t>G</t>
  </si>
  <si>
    <t>TOTAL CHELTUIELI (A+B+C+D+E+F+G)</t>
  </si>
  <si>
    <t>37.02.01</t>
  </si>
  <si>
    <t>Donatii si sponsorizari</t>
  </si>
  <si>
    <t>Sume defalcate din taxa pe valoarea adăugată pentru finanţarea cheltuielilor descentralizate la nivelul judeţelor</t>
  </si>
  <si>
    <t>11.02 01</t>
  </si>
  <si>
    <t>Sume defalcate din taxa pe valoarea adăugată pentru echilibrarea bugetelor locale</t>
  </si>
  <si>
    <t>11.02 06</t>
  </si>
  <si>
    <t>Cheltuieli de personal</t>
  </si>
  <si>
    <t xml:space="preserve">                                                            </t>
  </si>
  <si>
    <t>Autoritati executive si legislative</t>
  </si>
  <si>
    <t>Muzeul Judetean Arges</t>
  </si>
  <si>
    <t>67.02.03.02.01</t>
  </si>
  <si>
    <t>Unitatea de Asistenta Medico-Sociala Rucar</t>
  </si>
  <si>
    <t>51.01.39</t>
  </si>
  <si>
    <t>68.02.12</t>
  </si>
  <si>
    <t>Unitatea de Asistenta Medico-Sociala Dedulesti</t>
  </si>
  <si>
    <r>
      <rPr>
        <sz val="10"/>
        <rFont val="Times New Roman"/>
        <family val="1"/>
        <charset val="238"/>
      </rPr>
      <t>Proiect</t>
    </r>
    <r>
      <rPr>
        <b/>
        <sz val="10"/>
        <rFont val="Times New Roman"/>
        <family val="1"/>
        <charset val="238"/>
      </rPr>
      <t xml:space="preserve">  "Promovarea diversitatii in cultura si arta in cadrul patrimoniului cultural european"</t>
    </r>
  </si>
  <si>
    <t>56.17.03</t>
  </si>
  <si>
    <t>Proiect "Amenajarea Complexului Muzeal Golesti - reabilitarea , conservarea si punerea in valoare"</t>
  </si>
  <si>
    <r>
      <rPr>
        <sz val="10"/>
        <rFont val="Times New Roman"/>
        <family val="1"/>
        <charset val="238"/>
      </rPr>
      <t xml:space="preserve">Proiect </t>
    </r>
    <r>
      <rPr>
        <b/>
        <sz val="10"/>
        <rFont val="Times New Roman"/>
        <family val="1"/>
        <charset val="238"/>
      </rPr>
      <t>" Castrul  Jidova - un simbol  al Romei la granita dintre imperiu si lumea barbara"</t>
    </r>
  </si>
  <si>
    <t>Varsaminte din sectiunea de functionare pentru finantarea sectiunii de dezvoltare a bugetului local</t>
  </si>
  <si>
    <t>37.02.03</t>
  </si>
  <si>
    <t>Varsaminte din sectiunea de functionare</t>
  </si>
  <si>
    <t>37.02.04</t>
  </si>
  <si>
    <t>Alte transferuri de capital catre institutii publice</t>
  </si>
  <si>
    <t>51.02.29</t>
  </si>
  <si>
    <t>Transferuri  din bugetele locale pentru finantarea camerelor agricole , din care :</t>
  </si>
  <si>
    <t>Transferuri din bugetele locale pentru finantarea unitatilor medico-sociale, din care:</t>
  </si>
  <si>
    <t>Transferuri din bugetele locale pentru finantarea unitatilor medico-sociale , din care:</t>
  </si>
  <si>
    <t>Transferuri catre institutii publice , din care:</t>
  </si>
  <si>
    <t>51.01.01</t>
  </si>
  <si>
    <t xml:space="preserve">                  pentru cheltuieli cu bunuri si servicii</t>
  </si>
  <si>
    <t xml:space="preserve">       pentru cheltuieli cu bunuri si servicii</t>
  </si>
  <si>
    <t xml:space="preserve">        pentru cheltuieli de personal</t>
  </si>
  <si>
    <t xml:space="preserve"> EXCEDENT / DEFICIT</t>
  </si>
  <si>
    <t>la Hotararea C. J. Arges nr. _____ / 28.08.2014</t>
  </si>
  <si>
    <t>Complexul de Locuinte Protejate Buzoiesti</t>
  </si>
  <si>
    <t>68.02.05.02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</si>
</sst>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3" borderId="0" applyNumberFormat="0" applyBorder="0" applyAlignment="0" applyProtection="0"/>
    <xf numFmtId="0" fontId="9" fillId="0" borderId="0"/>
  </cellStyleXfs>
  <cellXfs count="79">
    <xf numFmtId="0" fontId="0" fillId="0" borderId="0" xfId="0"/>
    <xf numFmtId="0" fontId="5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4" fillId="4" borderId="1" xfId="0" applyFont="1" applyFill="1" applyBorder="1"/>
    <xf numFmtId="0" fontId="4" fillId="0" borderId="0" xfId="0" applyFont="1"/>
    <xf numFmtId="0" fontId="1" fillId="0" borderId="0" xfId="0" applyFont="1"/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5" fillId="4" borderId="1" xfId="0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2" borderId="1" xfId="0" applyFont="1" applyFill="1" applyBorder="1"/>
    <xf numFmtId="0" fontId="5" fillId="4" borderId="1" xfId="0" applyFont="1" applyFill="1" applyBorder="1" applyAlignment="1">
      <alignment horizontal="left"/>
    </xf>
    <xf numFmtId="0" fontId="4" fillId="2" borderId="3" xfId="0" applyFont="1" applyFill="1" applyBorder="1" applyAlignment="1">
      <alignment wrapText="1"/>
    </xf>
    <xf numFmtId="0" fontId="8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" fontId="4" fillId="0" borderId="1" xfId="0" applyNumberFormat="1" applyFont="1" applyBorder="1"/>
    <xf numFmtId="4" fontId="5" fillId="4" borderId="1" xfId="0" applyNumberFormat="1" applyFont="1" applyFill="1" applyBorder="1"/>
    <xf numFmtId="4" fontId="4" fillId="2" borderId="1" xfId="0" applyNumberFormat="1" applyFont="1" applyFill="1" applyBorder="1"/>
    <xf numFmtId="4" fontId="5" fillId="4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/>
    <xf numFmtId="4" fontId="5" fillId="0" borderId="1" xfId="0" applyNumberFormat="1" applyFont="1" applyBorder="1"/>
    <xf numFmtId="0" fontId="5" fillId="2" borderId="3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/>
    </xf>
    <xf numFmtId="0" fontId="5" fillId="2" borderId="4" xfId="0" applyFont="1" applyFill="1" applyBorder="1"/>
    <xf numFmtId="0" fontId="5" fillId="4" borderId="4" xfId="0" applyFont="1" applyFill="1" applyBorder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right"/>
    </xf>
    <xf numFmtId="0" fontId="5" fillId="2" borderId="0" xfId="0" applyFont="1" applyFill="1" applyBorder="1" applyAlignment="1">
      <alignment vertical="top" wrapText="1"/>
    </xf>
    <xf numFmtId="4" fontId="5" fillId="0" borderId="0" xfId="0" applyNumberFormat="1" applyFont="1" applyBorder="1" applyAlignment="1">
      <alignment horizontal="right" vertical="center"/>
    </xf>
    <xf numFmtId="49" fontId="5" fillId="5" borderId="1" xfId="2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right"/>
    </xf>
    <xf numFmtId="0" fontId="4" fillId="2" borderId="1" xfId="0" applyFont="1" applyFill="1" applyBorder="1"/>
    <xf numFmtId="0" fontId="4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/>
    </xf>
    <xf numFmtId="2" fontId="4" fillId="0" borderId="1" xfId="0" applyNumberFormat="1" applyFont="1" applyBorder="1" applyAlignment="1">
      <alignment wrapText="1"/>
    </xf>
    <xf numFmtId="0" fontId="4" fillId="2" borderId="1" xfId="0" applyFont="1" applyFill="1" applyBorder="1" applyAlignment="1">
      <alignment horizontal="left" wrapText="1"/>
    </xf>
    <xf numFmtId="14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10" fillId="2" borderId="0" xfId="0" applyFont="1" applyFill="1"/>
    <xf numFmtId="0" fontId="4" fillId="2" borderId="5" xfId="0" applyFont="1" applyFill="1" applyBorder="1"/>
    <xf numFmtId="0" fontId="4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4" fontId="5" fillId="2" borderId="1" xfId="0" applyNumberFormat="1" applyFont="1" applyFill="1" applyBorder="1" applyAlignment="1">
      <alignment horizontal="right"/>
    </xf>
    <xf numFmtId="0" fontId="4" fillId="0" borderId="4" xfId="0" applyFont="1" applyBorder="1" applyAlignment="1">
      <alignment wrapText="1"/>
    </xf>
    <xf numFmtId="0" fontId="4" fillId="0" borderId="4" xfId="0" applyFont="1" applyBorder="1"/>
    <xf numFmtId="4" fontId="4" fillId="2" borderId="1" xfId="0" applyNumberFormat="1" applyFont="1" applyFill="1" applyBorder="1" applyAlignment="1">
      <alignment horizontal="right"/>
    </xf>
    <xf numFmtId="49" fontId="4" fillId="0" borderId="1" xfId="2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</cellXfs>
  <cellStyles count="3">
    <cellStyle name="Good" xfId="1" builtinId="26"/>
    <cellStyle name="Normal" xfId="0" builtinId="0"/>
    <cellStyle name="Normal_Anexa F 140 146 10.07" xfId="2"/>
  </cellStyles>
  <dxfs count="0"/>
  <tableStyles count="0" defaultTableStyle="TableStyleMedium9" defaultPivotStyle="PivotStyleLight16"/>
  <colors>
    <mruColors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5"/>
  <sheetViews>
    <sheetView tabSelected="1" topLeftCell="A19" workbookViewId="0">
      <selection activeCell="K26" sqref="K26"/>
    </sheetView>
  </sheetViews>
  <sheetFormatPr defaultRowHeight="12.75"/>
  <cols>
    <col min="1" max="1" width="4" customWidth="1"/>
    <col min="2" max="2" width="40.5703125" customWidth="1"/>
    <col min="3" max="3" width="11" customWidth="1"/>
    <col min="4" max="4" width="11.28515625" customWidth="1"/>
    <col min="5" max="5" width="9.7109375" customWidth="1"/>
    <col min="6" max="6" width="10.28515625" customWidth="1"/>
    <col min="7" max="7" width="10.140625" bestFit="1" customWidth="1"/>
  </cols>
  <sheetData>
    <row r="1" spans="1:6" s="15" customFormat="1" ht="15.75">
      <c r="A1" s="75" t="s">
        <v>6</v>
      </c>
      <c r="B1" s="75"/>
      <c r="C1" s="75"/>
      <c r="D1" s="75"/>
    </row>
    <row r="2" spans="1:6" s="15" customFormat="1" ht="15.75">
      <c r="A2" s="45"/>
      <c r="B2" s="45"/>
      <c r="C2" s="45"/>
      <c r="D2" s="45"/>
    </row>
    <row r="3" spans="1:6" s="14" customFormat="1" ht="15.75">
      <c r="C3" s="72" t="s">
        <v>29</v>
      </c>
      <c r="D3" s="72"/>
      <c r="E3" s="74"/>
      <c r="F3" s="74"/>
    </row>
    <row r="4" spans="1:6" s="14" customFormat="1" ht="15.75">
      <c r="A4" s="76" t="s">
        <v>110</v>
      </c>
      <c r="B4" s="77"/>
      <c r="C4" s="77"/>
      <c r="D4" s="77"/>
      <c r="E4" s="74"/>
      <c r="F4" s="74"/>
    </row>
    <row r="5" spans="1:6" s="14" customFormat="1" ht="15.75">
      <c r="A5" s="46"/>
      <c r="B5" s="47"/>
      <c r="C5" s="47"/>
      <c r="D5" s="47"/>
    </row>
    <row r="6" spans="1:6" s="14" customFormat="1" ht="15.75">
      <c r="A6" s="78" t="s">
        <v>0</v>
      </c>
      <c r="B6" s="73"/>
      <c r="C6" s="73"/>
      <c r="D6" s="73"/>
      <c r="E6" s="74"/>
      <c r="F6" s="74"/>
    </row>
    <row r="7" spans="1:6" s="14" customFormat="1" ht="15.75">
      <c r="A7" s="78" t="s">
        <v>24</v>
      </c>
      <c r="B7" s="73"/>
      <c r="C7" s="73"/>
      <c r="D7" s="73"/>
      <c r="E7" s="74"/>
      <c r="F7" s="74"/>
    </row>
    <row r="8" spans="1:6" s="14" customFormat="1" ht="15.75">
      <c r="A8" s="72" t="s">
        <v>10</v>
      </c>
      <c r="B8" s="73"/>
      <c r="C8" s="73"/>
      <c r="D8" s="73"/>
      <c r="E8" s="74"/>
      <c r="F8" s="74"/>
    </row>
    <row r="9" spans="1:6" s="14" customFormat="1" ht="15.75">
      <c r="A9" s="42"/>
      <c r="B9" s="43"/>
      <c r="C9" s="43"/>
      <c r="D9" s="43"/>
      <c r="E9" s="44"/>
      <c r="F9" s="44"/>
    </row>
    <row r="10" spans="1:6" ht="15.75">
      <c r="C10" s="48"/>
      <c r="F10" s="25" t="s">
        <v>7</v>
      </c>
    </row>
    <row r="11" spans="1:6" ht="31.5" customHeight="1">
      <c r="A11" s="24" t="s">
        <v>1</v>
      </c>
      <c r="B11" s="18" t="s">
        <v>23</v>
      </c>
      <c r="C11" s="18" t="s">
        <v>2</v>
      </c>
      <c r="D11" s="19" t="s">
        <v>30</v>
      </c>
      <c r="E11" s="18" t="s">
        <v>35</v>
      </c>
      <c r="F11" s="18" t="s">
        <v>28</v>
      </c>
    </row>
    <row r="12" spans="1:6" ht="16.5" customHeight="1">
      <c r="A12" s="8"/>
      <c r="B12" s="9" t="s">
        <v>32</v>
      </c>
      <c r="C12" s="10"/>
      <c r="D12" s="32">
        <f>E12+F12</f>
        <v>6002.65</v>
      </c>
      <c r="E12" s="32">
        <f>E13+E19</f>
        <v>3602.65</v>
      </c>
      <c r="F12" s="32">
        <f>F13+F19</f>
        <v>2400</v>
      </c>
    </row>
    <row r="13" spans="1:6" ht="16.5" customHeight="1">
      <c r="A13" s="9" t="s">
        <v>3</v>
      </c>
      <c r="B13" s="27" t="s">
        <v>25</v>
      </c>
      <c r="C13" s="10"/>
      <c r="D13" s="32">
        <f t="shared" ref="D13:D98" si="0">E13+F13</f>
        <v>5466.77</v>
      </c>
      <c r="E13" s="32">
        <f>E14+E15+E16+E17+E18</f>
        <v>3066.77</v>
      </c>
      <c r="F13" s="32">
        <f>F14+F15+F16+F17+F18</f>
        <v>2400</v>
      </c>
    </row>
    <row r="14" spans="1:6" s="17" customFormat="1" ht="39.75" customHeight="1">
      <c r="A14" s="62">
        <v>1</v>
      </c>
      <c r="B14" s="60" t="s">
        <v>78</v>
      </c>
      <c r="C14" s="61" t="s">
        <v>79</v>
      </c>
      <c r="D14" s="32">
        <f t="shared" si="0"/>
        <v>319</v>
      </c>
      <c r="E14" s="33">
        <v>319</v>
      </c>
      <c r="F14" s="33"/>
    </row>
    <row r="15" spans="1:6" s="17" customFormat="1" ht="28.5" customHeight="1">
      <c r="A15" s="62">
        <v>2</v>
      </c>
      <c r="B15" s="60" t="s">
        <v>80</v>
      </c>
      <c r="C15" s="61" t="s">
        <v>81</v>
      </c>
      <c r="D15" s="32">
        <f t="shared" si="0"/>
        <v>5000</v>
      </c>
      <c r="E15" s="33">
        <v>2600</v>
      </c>
      <c r="F15" s="33">
        <v>2400</v>
      </c>
    </row>
    <row r="16" spans="1:6" s="17" customFormat="1" ht="16.5" customHeight="1">
      <c r="A16" s="62">
        <v>3</v>
      </c>
      <c r="B16" s="57" t="s">
        <v>77</v>
      </c>
      <c r="C16" s="58" t="s">
        <v>76</v>
      </c>
      <c r="D16" s="32">
        <f t="shared" si="0"/>
        <v>17.77</v>
      </c>
      <c r="E16" s="33">
        <v>17.77</v>
      </c>
      <c r="F16" s="33"/>
    </row>
    <row r="17" spans="1:6" s="17" customFormat="1" ht="27" customHeight="1">
      <c r="A17" s="62">
        <v>4</v>
      </c>
      <c r="B17" s="68" t="s">
        <v>95</v>
      </c>
      <c r="C17" s="30" t="s">
        <v>96</v>
      </c>
      <c r="D17" s="32">
        <f t="shared" si="0"/>
        <v>-254</v>
      </c>
      <c r="E17" s="33">
        <f>-230-24</f>
        <v>-254</v>
      </c>
      <c r="F17" s="33"/>
    </row>
    <row r="18" spans="1:6" ht="29.25" customHeight="1">
      <c r="A18" s="62">
        <v>5</v>
      </c>
      <c r="B18" s="59" t="s">
        <v>71</v>
      </c>
      <c r="C18" s="30" t="s">
        <v>72</v>
      </c>
      <c r="D18" s="32">
        <f t="shared" si="0"/>
        <v>384</v>
      </c>
      <c r="E18" s="33">
        <f>124+260</f>
        <v>384</v>
      </c>
      <c r="F18" s="33"/>
    </row>
    <row r="19" spans="1:6" ht="18" customHeight="1">
      <c r="A19" s="9" t="s">
        <v>4</v>
      </c>
      <c r="B19" s="10" t="s">
        <v>8</v>
      </c>
      <c r="C19" s="9"/>
      <c r="D19" s="32">
        <f t="shared" si="0"/>
        <v>535.88</v>
      </c>
      <c r="E19" s="34">
        <f>E20+E21+E22</f>
        <v>535.88</v>
      </c>
      <c r="F19" s="34">
        <f>F20+F21+F22</f>
        <v>0</v>
      </c>
    </row>
    <row r="20" spans="1:6" s="17" customFormat="1" ht="18" customHeight="1">
      <c r="A20" s="4">
        <v>1</v>
      </c>
      <c r="B20" s="69" t="s">
        <v>97</v>
      </c>
      <c r="C20" s="30" t="s">
        <v>98</v>
      </c>
      <c r="D20" s="32">
        <f t="shared" si="0"/>
        <v>254</v>
      </c>
      <c r="E20" s="70">
        <f>230+24</f>
        <v>254</v>
      </c>
      <c r="F20" s="67"/>
    </row>
    <row r="21" spans="1:6" ht="39" customHeight="1">
      <c r="A21" s="4">
        <v>2</v>
      </c>
      <c r="B21" s="3" t="s">
        <v>11</v>
      </c>
      <c r="C21" s="2" t="s">
        <v>12</v>
      </c>
      <c r="D21" s="32">
        <f t="shared" si="0"/>
        <v>83.43</v>
      </c>
      <c r="E21" s="31">
        <f>30.72+52.71</f>
        <v>83.43</v>
      </c>
      <c r="F21" s="31"/>
    </row>
    <row r="22" spans="1:6" ht="39" customHeight="1">
      <c r="A22" s="4">
        <v>3</v>
      </c>
      <c r="B22" s="3" t="s">
        <v>33</v>
      </c>
      <c r="C22" s="23" t="s">
        <v>34</v>
      </c>
      <c r="D22" s="32">
        <f t="shared" si="0"/>
        <v>198.45</v>
      </c>
      <c r="E22" s="31">
        <v>198.45</v>
      </c>
      <c r="F22" s="31"/>
    </row>
    <row r="23" spans="1:6" ht="16.5" customHeight="1">
      <c r="A23" s="10"/>
      <c r="B23" s="11" t="s">
        <v>75</v>
      </c>
      <c r="C23" s="9"/>
      <c r="D23" s="32">
        <f t="shared" si="0"/>
        <v>6002.65</v>
      </c>
      <c r="E23" s="32">
        <f>E24+E31+E35+E48+E66+E89+E95</f>
        <v>3602.65</v>
      </c>
      <c r="F23" s="32">
        <f>F24+F31+F35+F48+F66+F89+F95</f>
        <v>2400</v>
      </c>
    </row>
    <row r="24" spans="1:6" s="17" customFormat="1" ht="16.5" customHeight="1">
      <c r="A24" s="9" t="s">
        <v>3</v>
      </c>
      <c r="B24" s="12" t="s">
        <v>38</v>
      </c>
      <c r="C24" s="9" t="s">
        <v>27</v>
      </c>
      <c r="D24" s="32">
        <f t="shared" si="0"/>
        <v>-497.2</v>
      </c>
      <c r="E24" s="32">
        <f>E25+E28</f>
        <v>-497.2</v>
      </c>
      <c r="F24" s="32">
        <f>F25+F28</f>
        <v>0</v>
      </c>
    </row>
    <row r="25" spans="1:6" s="17" customFormat="1" ht="16.5" customHeight="1">
      <c r="A25" s="1"/>
      <c r="B25" s="37" t="s">
        <v>84</v>
      </c>
      <c r="C25" s="1" t="s">
        <v>39</v>
      </c>
      <c r="D25" s="32">
        <f t="shared" si="0"/>
        <v>-504</v>
      </c>
      <c r="E25" s="35">
        <f>E26</f>
        <v>-504</v>
      </c>
      <c r="F25" s="35">
        <f>F26</f>
        <v>0</v>
      </c>
    </row>
    <row r="26" spans="1:6" s="17" customFormat="1" ht="16.5" customHeight="1">
      <c r="A26" s="1"/>
      <c r="B26" s="28" t="s">
        <v>25</v>
      </c>
      <c r="C26" s="1"/>
      <c r="D26" s="32">
        <f t="shared" si="0"/>
        <v>-504</v>
      </c>
      <c r="E26" s="33">
        <f>E27</f>
        <v>-504</v>
      </c>
      <c r="F26" s="33">
        <f>F27</f>
        <v>0</v>
      </c>
    </row>
    <row r="27" spans="1:6" s="17" customFormat="1" ht="18.75" customHeight="1">
      <c r="A27" s="26"/>
      <c r="B27" s="16" t="s">
        <v>31</v>
      </c>
      <c r="C27" s="4">
        <v>20</v>
      </c>
      <c r="D27" s="32">
        <f t="shared" si="0"/>
        <v>-504</v>
      </c>
      <c r="E27" s="33">
        <f>-30-25-20-60-50-15-24-50-230</f>
        <v>-504</v>
      </c>
      <c r="F27" s="35"/>
    </row>
    <row r="28" spans="1:6" s="17" customFormat="1" ht="27.75" customHeight="1">
      <c r="A28" s="26"/>
      <c r="B28" s="66" t="s">
        <v>93</v>
      </c>
      <c r="C28" s="7" t="s">
        <v>39</v>
      </c>
      <c r="D28" s="32">
        <f t="shared" si="0"/>
        <v>6.8</v>
      </c>
      <c r="E28" s="35">
        <f>E29</f>
        <v>6.8</v>
      </c>
      <c r="F28" s="35">
        <f>F29</f>
        <v>0</v>
      </c>
    </row>
    <row r="29" spans="1:6" s="17" customFormat="1" ht="18.75" customHeight="1">
      <c r="A29" s="26"/>
      <c r="B29" s="16" t="s">
        <v>9</v>
      </c>
      <c r="C29" s="2"/>
      <c r="D29" s="32">
        <f t="shared" si="0"/>
        <v>6.8</v>
      </c>
      <c r="E29" s="33">
        <f>E30</f>
        <v>6.8</v>
      </c>
      <c r="F29" s="33">
        <f>F30</f>
        <v>0</v>
      </c>
    </row>
    <row r="30" spans="1:6" s="17" customFormat="1" ht="18.75" customHeight="1">
      <c r="A30" s="26"/>
      <c r="B30" s="3" t="s">
        <v>21</v>
      </c>
      <c r="C30" s="2" t="s">
        <v>22</v>
      </c>
      <c r="D30" s="32">
        <f t="shared" si="0"/>
        <v>6.8</v>
      </c>
      <c r="E30" s="33">
        <v>6.8</v>
      </c>
      <c r="F30" s="35"/>
    </row>
    <row r="31" spans="1:6" s="17" customFormat="1" ht="18.75" customHeight="1">
      <c r="A31" s="9" t="s">
        <v>4</v>
      </c>
      <c r="B31" s="41" t="s">
        <v>46</v>
      </c>
      <c r="C31" s="39" t="s">
        <v>45</v>
      </c>
      <c r="D31" s="32">
        <f t="shared" si="0"/>
        <v>30</v>
      </c>
      <c r="E31" s="32">
        <f t="shared" ref="E31:F33" si="1">E32</f>
        <v>30</v>
      </c>
      <c r="F31" s="32">
        <f t="shared" si="1"/>
        <v>0</v>
      </c>
    </row>
    <row r="32" spans="1:6" s="17" customFormat="1" ht="18.75" customHeight="1">
      <c r="A32" s="26"/>
      <c r="B32" s="40" t="s">
        <v>47</v>
      </c>
      <c r="C32" s="21" t="s">
        <v>48</v>
      </c>
      <c r="D32" s="32">
        <f t="shared" si="0"/>
        <v>30</v>
      </c>
      <c r="E32" s="35">
        <f t="shared" si="1"/>
        <v>30</v>
      </c>
      <c r="F32" s="35">
        <f t="shared" si="1"/>
        <v>0</v>
      </c>
    </row>
    <row r="33" spans="1:7" s="17" customFormat="1" ht="18.75" customHeight="1">
      <c r="A33" s="26"/>
      <c r="B33" s="28" t="s">
        <v>25</v>
      </c>
      <c r="C33" s="1"/>
      <c r="D33" s="32">
        <f t="shared" si="0"/>
        <v>30</v>
      </c>
      <c r="E33" s="33">
        <f t="shared" si="1"/>
        <v>30</v>
      </c>
      <c r="F33" s="33">
        <f t="shared" si="1"/>
        <v>0</v>
      </c>
    </row>
    <row r="34" spans="1:7" s="17" customFormat="1" ht="18.75" customHeight="1">
      <c r="A34" s="26"/>
      <c r="B34" s="16" t="s">
        <v>31</v>
      </c>
      <c r="C34" s="4">
        <v>20</v>
      </c>
      <c r="D34" s="32">
        <f t="shared" si="0"/>
        <v>30</v>
      </c>
      <c r="E34" s="33">
        <v>30</v>
      </c>
      <c r="F34" s="33"/>
    </row>
    <row r="35" spans="1:7" s="17" customFormat="1" ht="18.75" customHeight="1">
      <c r="A35" s="9" t="s">
        <v>18</v>
      </c>
      <c r="B35" s="10" t="s">
        <v>51</v>
      </c>
      <c r="C35" s="39" t="s">
        <v>52</v>
      </c>
      <c r="D35" s="32">
        <f t="shared" si="0"/>
        <v>319</v>
      </c>
      <c r="E35" s="32">
        <f>E36+E39+E42+E45</f>
        <v>319</v>
      </c>
      <c r="F35" s="32">
        <v>0</v>
      </c>
    </row>
    <row r="36" spans="1:7" s="17" customFormat="1" ht="29.25" customHeight="1">
      <c r="A36" s="1"/>
      <c r="B36" s="38" t="s">
        <v>53</v>
      </c>
      <c r="C36" s="21" t="s">
        <v>61</v>
      </c>
      <c r="D36" s="32">
        <f t="shared" si="0"/>
        <v>91</v>
      </c>
      <c r="E36" s="35">
        <f>E37</f>
        <v>91</v>
      </c>
      <c r="F36" s="33">
        <f>F37</f>
        <v>0</v>
      </c>
    </row>
    <row r="37" spans="1:7" s="17" customFormat="1" ht="21" customHeight="1">
      <c r="A37" s="1"/>
      <c r="B37" s="28" t="s">
        <v>25</v>
      </c>
      <c r="C37" s="1"/>
      <c r="D37" s="32">
        <f t="shared" si="0"/>
        <v>91</v>
      </c>
      <c r="E37" s="33">
        <f>E38</f>
        <v>91</v>
      </c>
      <c r="F37" s="33">
        <f>F38</f>
        <v>0</v>
      </c>
    </row>
    <row r="38" spans="1:7" s="17" customFormat="1" ht="18.75" customHeight="1">
      <c r="A38" s="26"/>
      <c r="B38" s="16" t="s">
        <v>82</v>
      </c>
      <c r="C38" s="4">
        <v>10</v>
      </c>
      <c r="D38" s="32">
        <f t="shared" si="0"/>
        <v>91</v>
      </c>
      <c r="E38" s="33">
        <v>91</v>
      </c>
      <c r="F38" s="33"/>
    </row>
    <row r="39" spans="1:7" s="17" customFormat="1" ht="26.25" customHeight="1">
      <c r="A39" s="26"/>
      <c r="B39" s="38" t="s">
        <v>56</v>
      </c>
      <c r="C39" s="21" t="s">
        <v>57</v>
      </c>
      <c r="D39" s="32">
        <f t="shared" si="0"/>
        <v>75</v>
      </c>
      <c r="E39" s="35">
        <f>E40</f>
        <v>75</v>
      </c>
      <c r="F39" s="35">
        <f>F40</f>
        <v>0</v>
      </c>
    </row>
    <row r="40" spans="1:7" s="17" customFormat="1" ht="18.75" customHeight="1">
      <c r="A40" s="26"/>
      <c r="B40" s="28" t="s">
        <v>25</v>
      </c>
      <c r="C40" s="21"/>
      <c r="D40" s="32">
        <f t="shared" si="0"/>
        <v>75</v>
      </c>
      <c r="E40" s="33">
        <f>E41</f>
        <v>75</v>
      </c>
      <c r="F40" s="33">
        <f>F41</f>
        <v>0</v>
      </c>
    </row>
    <row r="41" spans="1:7" s="17" customFormat="1" ht="18.75" customHeight="1">
      <c r="A41" s="26"/>
      <c r="B41" s="16" t="s">
        <v>82</v>
      </c>
      <c r="C41" s="4">
        <v>10</v>
      </c>
      <c r="D41" s="32">
        <f t="shared" si="0"/>
        <v>75</v>
      </c>
      <c r="E41" s="33">
        <v>75</v>
      </c>
      <c r="F41" s="33"/>
      <c r="G41" s="63"/>
    </row>
    <row r="42" spans="1:7" s="17" customFormat="1" ht="33" customHeight="1">
      <c r="A42" s="26"/>
      <c r="B42" s="38" t="s">
        <v>58</v>
      </c>
      <c r="C42" s="55" t="s">
        <v>59</v>
      </c>
      <c r="D42" s="32">
        <f t="shared" si="0"/>
        <v>120</v>
      </c>
      <c r="E42" s="35">
        <f>E43</f>
        <v>120</v>
      </c>
      <c r="F42" s="35">
        <f>F43</f>
        <v>0</v>
      </c>
      <c r="G42" s="63"/>
    </row>
    <row r="43" spans="1:7" s="17" customFormat="1" ht="18.75" customHeight="1">
      <c r="A43" s="26"/>
      <c r="B43" s="56" t="s">
        <v>25</v>
      </c>
      <c r="C43" s="21"/>
      <c r="D43" s="32">
        <f t="shared" si="0"/>
        <v>120</v>
      </c>
      <c r="E43" s="33">
        <f>E44</f>
        <v>120</v>
      </c>
      <c r="F43" s="33">
        <f>F44</f>
        <v>0</v>
      </c>
      <c r="G43" s="63"/>
    </row>
    <row r="44" spans="1:7" s="17" customFormat="1" ht="18.75" customHeight="1">
      <c r="A44" s="26"/>
      <c r="B44" s="16" t="s">
        <v>82</v>
      </c>
      <c r="C44" s="4">
        <v>10</v>
      </c>
      <c r="D44" s="32">
        <f t="shared" si="0"/>
        <v>120</v>
      </c>
      <c r="E44" s="33">
        <v>120</v>
      </c>
      <c r="F44" s="33"/>
      <c r="G44" s="63"/>
    </row>
    <row r="45" spans="1:7" s="17" customFormat="1" ht="18.75" customHeight="1">
      <c r="A45" s="26"/>
      <c r="B45" s="26" t="s">
        <v>62</v>
      </c>
      <c r="C45" s="55" t="s">
        <v>60</v>
      </c>
      <c r="D45" s="32">
        <f t="shared" si="0"/>
        <v>33</v>
      </c>
      <c r="E45" s="35">
        <f>E46</f>
        <v>33</v>
      </c>
      <c r="F45" s="35">
        <f>F46</f>
        <v>0</v>
      </c>
      <c r="G45" s="63"/>
    </row>
    <row r="46" spans="1:7" s="17" customFormat="1" ht="18.75" customHeight="1">
      <c r="A46" s="26"/>
      <c r="B46" s="56" t="s">
        <v>25</v>
      </c>
      <c r="C46" s="4"/>
      <c r="D46" s="32">
        <f t="shared" si="0"/>
        <v>33</v>
      </c>
      <c r="E46" s="33">
        <f>E47</f>
        <v>33</v>
      </c>
      <c r="F46" s="33">
        <f>F47</f>
        <v>0</v>
      </c>
      <c r="G46" s="63"/>
    </row>
    <row r="47" spans="1:7" s="17" customFormat="1" ht="18.75" customHeight="1">
      <c r="A47" s="26"/>
      <c r="B47" s="16" t="s">
        <v>82</v>
      </c>
      <c r="C47" s="4">
        <v>10</v>
      </c>
      <c r="D47" s="32">
        <f t="shared" si="0"/>
        <v>33</v>
      </c>
      <c r="E47" s="33">
        <v>33</v>
      </c>
      <c r="F47" s="33"/>
      <c r="G47" s="63"/>
    </row>
    <row r="48" spans="1:7" s="17" customFormat="1" ht="18.75" customHeight="1">
      <c r="A48" s="9" t="s">
        <v>5</v>
      </c>
      <c r="B48" s="12" t="s">
        <v>36</v>
      </c>
      <c r="C48" s="9" t="s">
        <v>37</v>
      </c>
      <c r="D48" s="32">
        <f t="shared" si="0"/>
        <v>285.96999999999997</v>
      </c>
      <c r="E48" s="32">
        <f>E49+E53+E56+E59+E63</f>
        <v>285.96999999999997</v>
      </c>
      <c r="F48" s="32">
        <f>F53+F59</f>
        <v>0</v>
      </c>
    </row>
    <row r="49" spans="1:6" s="17" customFormat="1" ht="18.75" customHeight="1">
      <c r="A49" s="1"/>
      <c r="B49" s="40" t="s">
        <v>85</v>
      </c>
      <c r="C49" s="21" t="s">
        <v>86</v>
      </c>
      <c r="D49" s="32">
        <f t="shared" si="0"/>
        <v>25</v>
      </c>
      <c r="E49" s="35">
        <f>E50</f>
        <v>25</v>
      </c>
      <c r="F49" s="35">
        <f>F50</f>
        <v>0</v>
      </c>
    </row>
    <row r="50" spans="1:6" s="17" customFormat="1" ht="18.75" customHeight="1">
      <c r="A50" s="1"/>
      <c r="B50" s="28" t="s">
        <v>25</v>
      </c>
      <c r="C50" s="1"/>
      <c r="D50" s="32">
        <f t="shared" si="0"/>
        <v>25</v>
      </c>
      <c r="E50" s="33">
        <f>E51</f>
        <v>25</v>
      </c>
      <c r="F50" s="33">
        <f>F51</f>
        <v>0</v>
      </c>
    </row>
    <row r="51" spans="1:6" s="17" customFormat="1" ht="18.75" customHeight="1">
      <c r="A51" s="1"/>
      <c r="B51" s="16" t="s">
        <v>104</v>
      </c>
      <c r="C51" s="58" t="s">
        <v>105</v>
      </c>
      <c r="D51" s="32">
        <f t="shared" si="0"/>
        <v>25</v>
      </c>
      <c r="E51" s="33">
        <v>25</v>
      </c>
      <c r="F51" s="35"/>
    </row>
    <row r="52" spans="1:6" s="17" customFormat="1" ht="18.75" customHeight="1">
      <c r="A52" s="1"/>
      <c r="B52" s="65" t="s">
        <v>106</v>
      </c>
      <c r="C52" s="21"/>
      <c r="D52" s="32">
        <f t="shared" si="0"/>
        <v>25</v>
      </c>
      <c r="E52" s="33">
        <v>25</v>
      </c>
      <c r="F52" s="35"/>
    </row>
    <row r="53" spans="1:6" s="17" customFormat="1" ht="18.75" customHeight="1">
      <c r="A53" s="26"/>
      <c r="B53" s="40" t="s">
        <v>50</v>
      </c>
      <c r="C53" s="21" t="s">
        <v>49</v>
      </c>
      <c r="D53" s="32">
        <f t="shared" si="0"/>
        <v>17.77</v>
      </c>
      <c r="E53" s="35">
        <f>E54</f>
        <v>17.77</v>
      </c>
      <c r="F53" s="35">
        <f>F54</f>
        <v>0</v>
      </c>
    </row>
    <row r="54" spans="1:6" s="17" customFormat="1" ht="18.75" customHeight="1">
      <c r="A54" s="26"/>
      <c r="B54" s="28" t="s">
        <v>25</v>
      </c>
      <c r="C54" s="1"/>
      <c r="D54" s="32">
        <f t="shared" si="0"/>
        <v>17.77</v>
      </c>
      <c r="E54" s="33">
        <f>E55</f>
        <v>17.77</v>
      </c>
      <c r="F54" s="33">
        <f>F55</f>
        <v>0</v>
      </c>
    </row>
    <row r="55" spans="1:6" s="17" customFormat="1" ht="18.75" customHeight="1">
      <c r="A55" s="26"/>
      <c r="B55" s="16" t="s">
        <v>31</v>
      </c>
      <c r="C55" s="4">
        <v>20</v>
      </c>
      <c r="D55" s="32">
        <f t="shared" si="0"/>
        <v>17.77</v>
      </c>
      <c r="E55" s="33">
        <v>17.77</v>
      </c>
      <c r="F55" s="33"/>
    </row>
    <row r="56" spans="1:6" s="17" customFormat="1" ht="27" customHeight="1">
      <c r="A56" s="26"/>
      <c r="B56" s="38" t="s">
        <v>94</v>
      </c>
      <c r="C56" s="1" t="s">
        <v>55</v>
      </c>
      <c r="D56" s="32">
        <f t="shared" si="0"/>
        <v>230</v>
      </c>
      <c r="E56" s="35">
        <f>E57</f>
        <v>230</v>
      </c>
      <c r="F56" s="33"/>
    </row>
    <row r="57" spans="1:6" s="17" customFormat="1" ht="18.75" customHeight="1">
      <c r="A57" s="26"/>
      <c r="B57" s="16" t="s">
        <v>9</v>
      </c>
      <c r="C57" s="1"/>
      <c r="D57" s="32">
        <f t="shared" si="0"/>
        <v>230</v>
      </c>
      <c r="E57" s="33">
        <f>E58</f>
        <v>230</v>
      </c>
      <c r="F57" s="33"/>
    </row>
    <row r="58" spans="1:6" s="17" customFormat="1" ht="18.75" customHeight="1">
      <c r="A58" s="26"/>
      <c r="B58" s="5" t="s">
        <v>21</v>
      </c>
      <c r="C58" s="2" t="s">
        <v>22</v>
      </c>
      <c r="D58" s="32">
        <f t="shared" si="0"/>
        <v>230</v>
      </c>
      <c r="E58" s="33">
        <v>230</v>
      </c>
      <c r="F58" s="33"/>
    </row>
    <row r="59" spans="1:6" s="17" customFormat="1" ht="18.75" customHeight="1">
      <c r="A59" s="26"/>
      <c r="B59" s="54" t="s">
        <v>54</v>
      </c>
      <c r="C59" s="7" t="s">
        <v>55</v>
      </c>
      <c r="D59" s="32">
        <f t="shared" si="0"/>
        <v>20</v>
      </c>
      <c r="E59" s="35">
        <f>E60</f>
        <v>20</v>
      </c>
      <c r="F59" s="35">
        <f>F60</f>
        <v>0</v>
      </c>
    </row>
    <row r="60" spans="1:6" s="17" customFormat="1" ht="18.75" customHeight="1">
      <c r="A60" s="26"/>
      <c r="B60" s="28" t="s">
        <v>25</v>
      </c>
      <c r="C60" s="1"/>
      <c r="D60" s="32">
        <f t="shared" si="0"/>
        <v>20</v>
      </c>
      <c r="E60" s="33">
        <f>E61</f>
        <v>20</v>
      </c>
      <c r="F60" s="33">
        <f>F61</f>
        <v>0</v>
      </c>
    </row>
    <row r="61" spans="1:6" s="17" customFormat="1" ht="18.75" customHeight="1">
      <c r="A61" s="26"/>
      <c r="B61" s="16" t="s">
        <v>104</v>
      </c>
      <c r="C61" s="58" t="s">
        <v>105</v>
      </c>
      <c r="D61" s="32">
        <f t="shared" si="0"/>
        <v>20</v>
      </c>
      <c r="E61" s="33">
        <v>20</v>
      </c>
      <c r="F61" s="33"/>
    </row>
    <row r="62" spans="1:6" s="17" customFormat="1" ht="18.75" customHeight="1">
      <c r="A62" s="26"/>
      <c r="B62" s="65" t="s">
        <v>106</v>
      </c>
      <c r="C62" s="21"/>
      <c r="D62" s="32">
        <f t="shared" si="0"/>
        <v>20</v>
      </c>
      <c r="E62" s="33">
        <v>20</v>
      </c>
      <c r="F62" s="33"/>
    </row>
    <row r="63" spans="1:6" s="17" customFormat="1" ht="30" customHeight="1">
      <c r="A63" s="26"/>
      <c r="B63" s="54" t="s">
        <v>91</v>
      </c>
      <c r="C63" s="54"/>
      <c r="D63" s="32">
        <f t="shared" si="0"/>
        <v>-6.8</v>
      </c>
      <c r="E63" s="35">
        <f>E64</f>
        <v>-6.8</v>
      </c>
      <c r="F63" s="35">
        <f>F64</f>
        <v>0</v>
      </c>
    </row>
    <row r="64" spans="1:6" s="17" customFormat="1" ht="18.75" customHeight="1">
      <c r="A64" s="26"/>
      <c r="B64" s="16" t="s">
        <v>9</v>
      </c>
      <c r="C64" s="16"/>
      <c r="D64" s="32">
        <f t="shared" si="0"/>
        <v>-6.8</v>
      </c>
      <c r="E64" s="33">
        <f>E65</f>
        <v>-6.8</v>
      </c>
      <c r="F64" s="33">
        <f>F65</f>
        <v>0</v>
      </c>
    </row>
    <row r="65" spans="1:6" s="17" customFormat="1" ht="18.75" customHeight="1">
      <c r="A65" s="26"/>
      <c r="B65" s="3" t="s">
        <v>21</v>
      </c>
      <c r="C65" s="2" t="s">
        <v>92</v>
      </c>
      <c r="D65" s="32">
        <f t="shared" si="0"/>
        <v>-6.8</v>
      </c>
      <c r="E65" s="33">
        <v>-6.8</v>
      </c>
      <c r="F65" s="33"/>
    </row>
    <row r="66" spans="1:6" ht="15.75" customHeight="1">
      <c r="A66" s="9" t="s">
        <v>26</v>
      </c>
      <c r="B66" s="12" t="s">
        <v>40</v>
      </c>
      <c r="C66" s="9" t="s">
        <v>17</v>
      </c>
      <c r="D66" s="32">
        <f t="shared" si="0"/>
        <v>480.88</v>
      </c>
      <c r="E66" s="32">
        <f>E67+E70+E73+E79+E85</f>
        <v>480.88</v>
      </c>
      <c r="F66" s="32">
        <f>F67+F73</f>
        <v>0</v>
      </c>
    </row>
    <row r="67" spans="1:6" s="17" customFormat="1" ht="15.75" customHeight="1">
      <c r="A67" s="1"/>
      <c r="B67" s="40" t="s">
        <v>65</v>
      </c>
      <c r="C67" s="55" t="s">
        <v>64</v>
      </c>
      <c r="D67" s="32">
        <f t="shared" si="0"/>
        <v>60</v>
      </c>
      <c r="E67" s="35">
        <f>E68</f>
        <v>60</v>
      </c>
      <c r="F67" s="35">
        <f>F68</f>
        <v>0</v>
      </c>
    </row>
    <row r="68" spans="1:6" s="17" customFormat="1" ht="15.75" customHeight="1">
      <c r="A68" s="1"/>
      <c r="B68" s="28" t="s">
        <v>25</v>
      </c>
      <c r="C68" s="1"/>
      <c r="D68" s="32">
        <f t="shared" si="0"/>
        <v>60</v>
      </c>
      <c r="E68" s="33">
        <f>E69</f>
        <v>60</v>
      </c>
      <c r="F68" s="33">
        <f>F69</f>
        <v>0</v>
      </c>
    </row>
    <row r="69" spans="1:6" s="17" customFormat="1" ht="15.75" customHeight="1">
      <c r="A69" s="1"/>
      <c r="B69" s="16" t="s">
        <v>31</v>
      </c>
      <c r="C69" s="4">
        <v>20</v>
      </c>
      <c r="D69" s="32">
        <f t="shared" si="0"/>
        <v>60</v>
      </c>
      <c r="E69" s="33">
        <v>60</v>
      </c>
      <c r="F69" s="35"/>
    </row>
    <row r="70" spans="1:6" s="17" customFormat="1" ht="15.75" customHeight="1">
      <c r="A70" s="1"/>
      <c r="B70" s="38" t="s">
        <v>111</v>
      </c>
      <c r="C70" s="1" t="s">
        <v>112</v>
      </c>
      <c r="D70" s="32">
        <f t="shared" si="0"/>
        <v>50</v>
      </c>
      <c r="E70" s="35">
        <f>E71</f>
        <v>50</v>
      </c>
      <c r="F70" s="35">
        <f>F71</f>
        <v>0</v>
      </c>
    </row>
    <row r="71" spans="1:6" s="17" customFormat="1" ht="15.75" customHeight="1">
      <c r="A71" s="1"/>
      <c r="B71" s="28" t="s">
        <v>25</v>
      </c>
      <c r="C71" s="1"/>
      <c r="D71" s="32">
        <f t="shared" si="0"/>
        <v>50</v>
      </c>
      <c r="E71" s="33">
        <f>E72</f>
        <v>50</v>
      </c>
      <c r="F71" s="33">
        <f>F72</f>
        <v>0</v>
      </c>
    </row>
    <row r="72" spans="1:6" s="17" customFormat="1" ht="15.75" customHeight="1">
      <c r="A72" s="1"/>
      <c r="B72" s="16" t="s">
        <v>31</v>
      </c>
      <c r="C72" s="4">
        <v>20</v>
      </c>
      <c r="D72" s="32">
        <f t="shared" si="0"/>
        <v>50</v>
      </c>
      <c r="E72" s="33">
        <v>50</v>
      </c>
      <c r="F72" s="35"/>
    </row>
    <row r="73" spans="1:6" ht="30" customHeight="1">
      <c r="A73" s="6"/>
      <c r="B73" s="20" t="s">
        <v>15</v>
      </c>
      <c r="C73" s="1" t="s">
        <v>16</v>
      </c>
      <c r="D73" s="32">
        <f t="shared" si="0"/>
        <v>281.88</v>
      </c>
      <c r="E73" s="36">
        <f>E74</f>
        <v>281.88</v>
      </c>
      <c r="F73" s="36">
        <f>F74</f>
        <v>0</v>
      </c>
    </row>
    <row r="74" spans="1:6" ht="30" customHeight="1">
      <c r="A74" s="6"/>
      <c r="B74" s="5" t="s">
        <v>63</v>
      </c>
      <c r="C74" s="29"/>
      <c r="D74" s="32">
        <f t="shared" si="0"/>
        <v>281.88</v>
      </c>
      <c r="E74" s="36">
        <f>E75</f>
        <v>281.88</v>
      </c>
      <c r="F74" s="36">
        <f t="shared" ref="F74" si="2">F75</f>
        <v>0</v>
      </c>
    </row>
    <row r="75" spans="1:6" ht="21" customHeight="1">
      <c r="A75" s="6"/>
      <c r="B75" s="16" t="s">
        <v>9</v>
      </c>
      <c r="C75" s="29"/>
      <c r="D75" s="32">
        <f t="shared" si="0"/>
        <v>281.88</v>
      </c>
      <c r="E75" s="31">
        <f>E76+E77+E78</f>
        <v>281.88</v>
      </c>
      <c r="F75" s="31">
        <f>F78</f>
        <v>0</v>
      </c>
    </row>
    <row r="76" spans="1:6" ht="21" customHeight="1">
      <c r="A76" s="6"/>
      <c r="B76" s="16" t="s">
        <v>13</v>
      </c>
      <c r="C76" s="2" t="s">
        <v>14</v>
      </c>
      <c r="D76" s="32">
        <f t="shared" ref="D76:D77" si="3">E76+F76</f>
        <v>30.72</v>
      </c>
      <c r="E76" s="31">
        <v>30.72</v>
      </c>
      <c r="F76" s="31"/>
    </row>
    <row r="77" spans="1:6" ht="21" customHeight="1">
      <c r="A77" s="6"/>
      <c r="B77" s="16" t="s">
        <v>19</v>
      </c>
      <c r="C77" s="2" t="s">
        <v>20</v>
      </c>
      <c r="D77" s="32">
        <f t="shared" si="3"/>
        <v>198.45</v>
      </c>
      <c r="E77" s="31">
        <v>198.45</v>
      </c>
      <c r="F77" s="31"/>
    </row>
    <row r="78" spans="1:6" ht="21" customHeight="1">
      <c r="A78" s="6"/>
      <c r="B78" s="3" t="s">
        <v>21</v>
      </c>
      <c r="C78" s="2" t="s">
        <v>22</v>
      </c>
      <c r="D78" s="32">
        <f t="shared" si="0"/>
        <v>52.71</v>
      </c>
      <c r="E78" s="31">
        <v>52.71</v>
      </c>
      <c r="F78" s="31"/>
    </row>
    <row r="79" spans="1:6" ht="21" customHeight="1">
      <c r="A79" s="6"/>
      <c r="B79" s="40" t="s">
        <v>90</v>
      </c>
      <c r="C79" s="21" t="s">
        <v>89</v>
      </c>
      <c r="D79" s="32">
        <f t="shared" si="0"/>
        <v>39</v>
      </c>
      <c r="E79" s="36">
        <f>E80+E83</f>
        <v>39</v>
      </c>
      <c r="F79" s="36">
        <f>F80+F83</f>
        <v>0</v>
      </c>
    </row>
    <row r="80" spans="1:6" ht="21" customHeight="1">
      <c r="A80" s="6"/>
      <c r="B80" s="64" t="s">
        <v>25</v>
      </c>
      <c r="C80" s="58"/>
      <c r="D80" s="32">
        <f t="shared" si="0"/>
        <v>15</v>
      </c>
      <c r="E80" s="31">
        <f t="shared" ref="E80:F81" si="4">E81</f>
        <v>15</v>
      </c>
      <c r="F80" s="31">
        <f t="shared" si="4"/>
        <v>0</v>
      </c>
    </row>
    <row r="81" spans="1:6" ht="25.5" customHeight="1">
      <c r="A81" s="6"/>
      <c r="B81" s="65" t="s">
        <v>103</v>
      </c>
      <c r="C81" s="2" t="s">
        <v>88</v>
      </c>
      <c r="D81" s="32">
        <f t="shared" si="0"/>
        <v>15</v>
      </c>
      <c r="E81" s="31">
        <f t="shared" si="4"/>
        <v>15</v>
      </c>
      <c r="F81" s="31">
        <f t="shared" si="4"/>
        <v>0</v>
      </c>
    </row>
    <row r="82" spans="1:6" ht="21" customHeight="1">
      <c r="A82" s="6"/>
      <c r="B82" s="65" t="s">
        <v>106</v>
      </c>
      <c r="C82" s="1"/>
      <c r="D82" s="32">
        <f t="shared" si="0"/>
        <v>15</v>
      </c>
      <c r="E82" s="31">
        <v>15</v>
      </c>
      <c r="F82" s="31"/>
    </row>
    <row r="83" spans="1:6" ht="21" customHeight="1">
      <c r="A83" s="6"/>
      <c r="B83" s="16" t="s">
        <v>9</v>
      </c>
      <c r="C83" s="21"/>
      <c r="D83" s="32">
        <f t="shared" si="0"/>
        <v>24</v>
      </c>
      <c r="E83" s="31">
        <f>E84</f>
        <v>24</v>
      </c>
      <c r="F83" s="31">
        <f>F84</f>
        <v>0</v>
      </c>
    </row>
    <row r="84" spans="1:6" ht="21" customHeight="1">
      <c r="A84" s="6"/>
      <c r="B84" s="65" t="s">
        <v>99</v>
      </c>
      <c r="C84" s="71" t="s">
        <v>100</v>
      </c>
      <c r="D84" s="32">
        <f t="shared" si="0"/>
        <v>24</v>
      </c>
      <c r="E84" s="31">
        <v>24</v>
      </c>
      <c r="F84" s="31"/>
    </row>
    <row r="85" spans="1:6" ht="21" customHeight="1">
      <c r="A85" s="6"/>
      <c r="B85" s="40" t="s">
        <v>87</v>
      </c>
      <c r="C85" s="21" t="s">
        <v>89</v>
      </c>
      <c r="D85" s="32">
        <f t="shared" si="0"/>
        <v>50</v>
      </c>
      <c r="E85" s="36">
        <f t="shared" ref="E85:F87" si="5">E86</f>
        <v>50</v>
      </c>
      <c r="F85" s="36">
        <f t="shared" si="5"/>
        <v>0</v>
      </c>
    </row>
    <row r="86" spans="1:6" ht="21" customHeight="1">
      <c r="A86" s="6"/>
      <c r="B86" s="64" t="s">
        <v>25</v>
      </c>
      <c r="C86" s="58"/>
      <c r="D86" s="32">
        <f t="shared" si="0"/>
        <v>50</v>
      </c>
      <c r="E86" s="31">
        <f t="shared" si="5"/>
        <v>50</v>
      </c>
      <c r="F86" s="31">
        <f t="shared" si="5"/>
        <v>0</v>
      </c>
    </row>
    <row r="87" spans="1:6" ht="27" customHeight="1">
      <c r="A87" s="6"/>
      <c r="B87" s="65" t="s">
        <v>102</v>
      </c>
      <c r="C87" s="2" t="s">
        <v>88</v>
      </c>
      <c r="D87" s="32">
        <f t="shared" si="0"/>
        <v>50</v>
      </c>
      <c r="E87" s="31">
        <f t="shared" si="5"/>
        <v>50</v>
      </c>
      <c r="F87" s="31">
        <f t="shared" si="5"/>
        <v>0</v>
      </c>
    </row>
    <row r="88" spans="1:6" ht="21" customHeight="1">
      <c r="A88" s="6"/>
      <c r="B88" s="65" t="s">
        <v>106</v>
      </c>
      <c r="C88" s="1"/>
      <c r="D88" s="32">
        <f t="shared" si="0"/>
        <v>50</v>
      </c>
      <c r="E88" s="31">
        <v>50</v>
      </c>
      <c r="F88" s="31"/>
    </row>
    <row r="89" spans="1:6" ht="18" customHeight="1">
      <c r="A89" s="9" t="s">
        <v>73</v>
      </c>
      <c r="B89" s="41" t="s">
        <v>66</v>
      </c>
      <c r="C89" s="9" t="s">
        <v>67</v>
      </c>
      <c r="D89" s="32">
        <f t="shared" si="0"/>
        <v>384</v>
      </c>
      <c r="E89" s="32">
        <f t="shared" ref="E89:F90" si="6">E90</f>
        <v>384</v>
      </c>
      <c r="F89" s="32">
        <f t="shared" si="6"/>
        <v>0</v>
      </c>
    </row>
    <row r="90" spans="1:6" ht="27" customHeight="1">
      <c r="A90" s="6"/>
      <c r="B90" s="40" t="s">
        <v>68</v>
      </c>
      <c r="C90" s="55" t="s">
        <v>69</v>
      </c>
      <c r="D90" s="32">
        <f t="shared" si="0"/>
        <v>384</v>
      </c>
      <c r="E90" s="36">
        <f>E91</f>
        <v>384</v>
      </c>
      <c r="F90" s="36">
        <f t="shared" si="6"/>
        <v>0</v>
      </c>
    </row>
    <row r="91" spans="1:6" ht="18" customHeight="1">
      <c r="A91" s="6"/>
      <c r="B91" s="28" t="s">
        <v>25</v>
      </c>
      <c r="C91" s="2"/>
      <c r="D91" s="32">
        <f t="shared" si="0"/>
        <v>384</v>
      </c>
      <c r="E91" s="31">
        <f>E92</f>
        <v>384</v>
      </c>
      <c r="F91" s="31">
        <f>F92</f>
        <v>0</v>
      </c>
    </row>
    <row r="92" spans="1:6" ht="27" customHeight="1">
      <c r="A92" s="6"/>
      <c r="B92" s="57" t="s">
        <v>101</v>
      </c>
      <c r="C92" s="58" t="s">
        <v>70</v>
      </c>
      <c r="D92" s="32">
        <f t="shared" si="0"/>
        <v>384</v>
      </c>
      <c r="E92" s="31">
        <f>E93+E94</f>
        <v>384</v>
      </c>
      <c r="F92" s="31"/>
    </row>
    <row r="93" spans="1:6" ht="17.25" customHeight="1">
      <c r="A93" s="6"/>
      <c r="B93" s="57" t="s">
        <v>108</v>
      </c>
      <c r="C93" s="58"/>
      <c r="D93" s="32">
        <f t="shared" si="0"/>
        <v>344</v>
      </c>
      <c r="E93" s="31">
        <f>124+220</f>
        <v>344</v>
      </c>
      <c r="F93" s="31"/>
    </row>
    <row r="94" spans="1:6" ht="18" customHeight="1">
      <c r="A94" s="6"/>
      <c r="B94" s="65" t="s">
        <v>107</v>
      </c>
      <c r="C94" s="58"/>
      <c r="D94" s="32">
        <f t="shared" si="0"/>
        <v>40</v>
      </c>
      <c r="E94" s="31">
        <v>40</v>
      </c>
      <c r="F94" s="31"/>
    </row>
    <row r="95" spans="1:6" ht="18" customHeight="1">
      <c r="A95" s="9" t="s">
        <v>74</v>
      </c>
      <c r="B95" s="12" t="s">
        <v>41</v>
      </c>
      <c r="C95" s="9" t="s">
        <v>42</v>
      </c>
      <c r="D95" s="32">
        <f t="shared" si="0"/>
        <v>5000</v>
      </c>
      <c r="E95" s="32">
        <f t="shared" ref="E95:F97" si="7">E96</f>
        <v>2600</v>
      </c>
      <c r="F95" s="32">
        <f t="shared" si="7"/>
        <v>2400</v>
      </c>
    </row>
    <row r="96" spans="1:6" s="17" customFormat="1" ht="18" customHeight="1">
      <c r="A96" s="1"/>
      <c r="B96" s="38" t="s">
        <v>43</v>
      </c>
      <c r="C96" s="1" t="s">
        <v>44</v>
      </c>
      <c r="D96" s="32">
        <f t="shared" si="0"/>
        <v>5000</v>
      </c>
      <c r="E96" s="35">
        <f t="shared" si="7"/>
        <v>2600</v>
      </c>
      <c r="F96" s="35">
        <f t="shared" si="7"/>
        <v>2400</v>
      </c>
    </row>
    <row r="97" spans="1:6" s="17" customFormat="1" ht="18" customHeight="1">
      <c r="A97" s="1"/>
      <c r="B97" s="28" t="s">
        <v>25</v>
      </c>
      <c r="C97" s="1"/>
      <c r="D97" s="32">
        <f t="shared" si="0"/>
        <v>5000</v>
      </c>
      <c r="E97" s="33">
        <f t="shared" si="7"/>
        <v>2600</v>
      </c>
      <c r="F97" s="33">
        <f t="shared" si="7"/>
        <v>2400</v>
      </c>
    </row>
    <row r="98" spans="1:6" s="17" customFormat="1" ht="18" customHeight="1">
      <c r="A98" s="1"/>
      <c r="B98" s="16" t="s">
        <v>31</v>
      </c>
      <c r="C98" s="4">
        <v>20</v>
      </c>
      <c r="D98" s="32">
        <f t="shared" si="0"/>
        <v>5000</v>
      </c>
      <c r="E98" s="33">
        <v>2600</v>
      </c>
      <c r="F98" s="33">
        <v>2400</v>
      </c>
    </row>
    <row r="99" spans="1:6" ht="15" customHeight="1">
      <c r="A99" s="13"/>
      <c r="B99" s="10" t="s">
        <v>109</v>
      </c>
      <c r="C99" s="13"/>
      <c r="D99" s="32">
        <f>E99+F99</f>
        <v>0</v>
      </c>
      <c r="E99" s="32">
        <f>E12-E23</f>
        <v>0</v>
      </c>
      <c r="F99" s="32">
        <f>F12-F23</f>
        <v>0</v>
      </c>
    </row>
    <row r="100" spans="1:6">
      <c r="C100" s="22"/>
    </row>
    <row r="101" spans="1:6">
      <c r="C101" s="22"/>
    </row>
    <row r="102" spans="1:6">
      <c r="B102" s="49"/>
      <c r="C102" s="49"/>
    </row>
    <row r="103" spans="1:6">
      <c r="B103" s="50" t="s">
        <v>83</v>
      </c>
      <c r="C103" s="51"/>
    </row>
    <row r="104" spans="1:6">
      <c r="B104" s="52"/>
      <c r="C104" s="53"/>
    </row>
    <row r="105" spans="1:6">
      <c r="B105" s="49"/>
      <c r="C105" s="49"/>
    </row>
  </sheetData>
  <mergeCells count="6">
    <mergeCell ref="A8:F8"/>
    <mergeCell ref="A1:D1"/>
    <mergeCell ref="C3:F3"/>
    <mergeCell ref="A4:F4"/>
    <mergeCell ref="A6:F6"/>
    <mergeCell ref="A7:F7"/>
  </mergeCells>
  <pageMargins left="0.85" right="0.18" top="0.48" bottom="0.41" header="0.4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 </vt:lpstr>
      <vt:lpstr>'anexa 1 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corina</cp:lastModifiedBy>
  <cp:lastPrinted>2014-08-25T10:19:33Z</cp:lastPrinted>
  <dcterms:created xsi:type="dcterms:W3CDTF">2012-03-09T07:09:29Z</dcterms:created>
  <dcterms:modified xsi:type="dcterms:W3CDTF">2014-08-25T10:38:27Z</dcterms:modified>
</cp:coreProperties>
</file>