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22035" windowHeight="8505"/>
  </bookViews>
  <sheets>
    <sheet name="anexa 1" sheetId="13" r:id="rId1"/>
  </sheets>
  <definedNames>
    <definedName name="_xlnm.Print_Titles" localSheetId="0">'anexa 1'!$11:$11</definedName>
  </definedNames>
  <calcPr calcId="125725"/>
</workbook>
</file>

<file path=xl/calcChain.xml><?xml version="1.0" encoding="utf-8"?>
<calcChain xmlns="http://schemas.openxmlformats.org/spreadsheetml/2006/main">
  <c r="F20" i="13"/>
  <c r="G20"/>
  <c r="E20"/>
  <c r="F25"/>
  <c r="F26"/>
  <c r="G26"/>
  <c r="G25" s="1"/>
  <c r="E26"/>
  <c r="E25" s="1"/>
  <c r="D25" s="1"/>
  <c r="D27"/>
  <c r="D28"/>
  <c r="E37"/>
  <c r="C63"/>
  <c r="F46"/>
  <c r="F45" s="1"/>
  <c r="F44" s="1"/>
  <c r="G46"/>
  <c r="G45" s="1"/>
  <c r="G44" s="1"/>
  <c r="G43" s="1"/>
  <c r="E46"/>
  <c r="E45" s="1"/>
  <c r="D47"/>
  <c r="D18"/>
  <c r="D26" l="1"/>
  <c r="E44"/>
  <c r="E43" s="1"/>
  <c r="D45"/>
  <c r="D46"/>
  <c r="F43"/>
  <c r="D43" l="1"/>
  <c r="D44"/>
  <c r="F34"/>
  <c r="F33" s="1"/>
  <c r="G34"/>
  <c r="G33" s="1"/>
  <c r="E36"/>
  <c r="E35" s="1"/>
  <c r="E34" s="1"/>
  <c r="E33" s="1"/>
  <c r="D33" l="1"/>
  <c r="D34"/>
  <c r="D35"/>
  <c r="D36"/>
  <c r="D37"/>
  <c r="D22" l="1"/>
  <c r="D14"/>
  <c r="D15"/>
  <c r="F30" l="1"/>
  <c r="G30"/>
  <c r="G29" s="1"/>
  <c r="F50"/>
  <c r="F49" s="1"/>
  <c r="G50"/>
  <c r="G49" s="1"/>
  <c r="G48" s="1"/>
  <c r="E50"/>
  <c r="D17"/>
  <c r="D16"/>
  <c r="D21"/>
  <c r="D31"/>
  <c r="D32"/>
  <c r="D41"/>
  <c r="D42"/>
  <c r="D51"/>
  <c r="D52"/>
  <c r="E30"/>
  <c r="E29" s="1"/>
  <c r="D29" l="1"/>
  <c r="E24"/>
  <c r="D50"/>
  <c r="D30"/>
  <c r="F48"/>
  <c r="F29"/>
  <c r="E49"/>
  <c r="E48" s="1"/>
  <c r="G24"/>
  <c r="D48" l="1"/>
  <c r="D49"/>
  <c r="F24"/>
  <c r="F40"/>
  <c r="F39" s="1"/>
  <c r="F38" s="1"/>
  <c r="G40"/>
  <c r="G39" s="1"/>
  <c r="G38" s="1"/>
  <c r="G23" s="1"/>
  <c r="E40"/>
  <c r="G19"/>
  <c r="G13" s="1"/>
  <c r="F19"/>
  <c r="F13" s="1"/>
  <c r="E19"/>
  <c r="D20"/>
  <c r="F23" l="1"/>
  <c r="D19"/>
  <c r="E13"/>
  <c r="D13" s="1"/>
  <c r="D24"/>
  <c r="E39"/>
  <c r="D40"/>
  <c r="G12"/>
  <c r="F12"/>
  <c r="E38" l="1"/>
  <c r="E23" s="1"/>
  <c r="D39"/>
  <c r="G53"/>
  <c r="F53"/>
  <c r="E12"/>
  <c r="D12" s="1"/>
  <c r="D23" l="1"/>
  <c r="D38"/>
  <c r="E53" l="1"/>
  <c r="D53" s="1"/>
</calcChain>
</file>

<file path=xl/sharedStrings.xml><?xml version="1.0" encoding="utf-8"?>
<sst xmlns="http://schemas.openxmlformats.org/spreadsheetml/2006/main" count="93" uniqueCount="80">
  <si>
    <t>INFLUENTE</t>
  </si>
  <si>
    <t>Nr. Crt.</t>
  </si>
  <si>
    <t>COD</t>
  </si>
  <si>
    <t>A</t>
  </si>
  <si>
    <t>B</t>
  </si>
  <si>
    <t>CONSILIUL JUDETEAN ARGES</t>
  </si>
  <si>
    <t>mii lei</t>
  </si>
  <si>
    <t xml:space="preserve">SECTIUNEA DE DEZVOLTARE </t>
  </si>
  <si>
    <t>SECTIUNEA DE DEZVOLTARE</t>
  </si>
  <si>
    <r>
      <rPr>
        <sz val="7"/>
        <rFont val="Times New Roman"/>
        <family val="1"/>
        <charset val="238"/>
      </rPr>
      <t xml:space="preserve">    </t>
    </r>
    <r>
      <rPr>
        <b/>
        <sz val="12"/>
        <rFont val="Times New Roman"/>
        <family val="1"/>
        <charset val="238"/>
      </rPr>
      <t xml:space="preserve">PENTRU ACTIVITATEA PROPRIE  A CONSILIULUI JUDETEAN </t>
    </r>
  </si>
  <si>
    <t>C</t>
  </si>
  <si>
    <t>56.01.03</t>
  </si>
  <si>
    <t xml:space="preserve"> DENUMIRE INDICATORI</t>
  </si>
  <si>
    <t>SECTIUNEA DE FUNCTIONARE</t>
  </si>
  <si>
    <t>TRIM. IV</t>
  </si>
  <si>
    <t>TOTAL  VENITURI (A+B)</t>
  </si>
  <si>
    <t xml:space="preserve"> EXCEDENT / DEFICIT</t>
  </si>
  <si>
    <t>TRIM. II</t>
  </si>
  <si>
    <t>TRIM. III</t>
  </si>
  <si>
    <t xml:space="preserve"> ANUL 2015</t>
  </si>
  <si>
    <t>LA BUGETUL LOCAL PE ANUL 2015</t>
  </si>
  <si>
    <t>ANEXA 1</t>
  </si>
  <si>
    <t>Subventii din bugetul de stat pt finantarea unitatilor de asistenta medico-sociala</t>
  </si>
  <si>
    <t>42.02.35</t>
  </si>
  <si>
    <t>74.02</t>
  </si>
  <si>
    <t>PROTECTIA MEDIULUI</t>
  </si>
  <si>
    <r>
      <t xml:space="preserve">Proiect </t>
    </r>
    <r>
      <rPr>
        <b/>
        <sz val="10"/>
        <rFont val="Times New Roman"/>
        <family val="1"/>
        <charset val="238"/>
      </rPr>
      <t>"Managementul Integrat al Deseurilor Solide in judetul Arges"</t>
    </r>
  </si>
  <si>
    <t>74.02.05.02</t>
  </si>
  <si>
    <t>42.02.51.01</t>
  </si>
  <si>
    <t>37.02.03</t>
  </si>
  <si>
    <t>37.02.04</t>
  </si>
  <si>
    <t>Cheltuieli neeligibile (local)</t>
  </si>
  <si>
    <t>Cheltuieli neeligibile (excedent)</t>
  </si>
  <si>
    <t>AUTORITATI PUBLICE SI ACTIUNI EXTERNE</t>
  </si>
  <si>
    <t>51.02</t>
  </si>
  <si>
    <t>Proiect "Amenajarea Complexului Muzeal Golesti - reabilitarea , conservarea si punerea in valoare"</t>
  </si>
  <si>
    <t>51.02.01.03</t>
  </si>
  <si>
    <t>TRANSPORTURI</t>
  </si>
  <si>
    <t>84.02</t>
  </si>
  <si>
    <t>Drumuri si poduri judetene</t>
  </si>
  <si>
    <t>84.02.03.01</t>
  </si>
  <si>
    <t>Cheltuieli cu bunuri si servicii (local)</t>
  </si>
  <si>
    <t>Cheltuieli cu bunuri si servicii (excedent)</t>
  </si>
  <si>
    <t>Proiect "Amenajarea Complexului Muzeal Golesti - reabilitarea, conservarea si punerea in valoare"</t>
  </si>
  <si>
    <t>Proiect "Managementul integrat al deseurilor solide in judetul Arges"</t>
  </si>
  <si>
    <t>Drumuri si poduri judetene - lucrari de infrastructura rutiera - H.G. 667 /2014 si H.G. 805 / 2014</t>
  </si>
  <si>
    <t>TOTAL</t>
  </si>
  <si>
    <t>Subventii primite de la bugetul de stat pentru finantarea unor programe de interes national, destinate sectiunii de functionare a bugetului local</t>
  </si>
  <si>
    <t>Vărsăminte din secţiunea de funcţionare pentru finanţarea secţiunii de dezvoltare a bugetului local</t>
  </si>
  <si>
    <t>Vărsăminte din secţiunea de funcţionare</t>
  </si>
  <si>
    <t>Alte venituri din proprietate</t>
  </si>
  <si>
    <t>30.02.50</t>
  </si>
  <si>
    <t>Alte venituri din prestari de servicii si alte activitati</t>
  </si>
  <si>
    <t>33.02.50</t>
  </si>
  <si>
    <t>ASISTENTA SOCIALA</t>
  </si>
  <si>
    <t>68.02</t>
  </si>
  <si>
    <t>Directia Generala de Asistenta Sociala si Protectia Copilului Arges</t>
  </si>
  <si>
    <t>68.02.06</t>
  </si>
  <si>
    <t>Finantare de la Uniunea Europeana</t>
  </si>
  <si>
    <t>56.01.02</t>
  </si>
  <si>
    <t>Proiect "Modernizarea Centrului de Zi din cadrul Complexului de Tip Familial Valea Mare Stefanesti"</t>
  </si>
  <si>
    <t>Prefinantare -Fondul European de Dezvoltare Regionala</t>
  </si>
  <si>
    <t>45.02.01.03</t>
  </si>
  <si>
    <t>D</t>
  </si>
  <si>
    <t>la Hotararea C. J. Arges nr. ___ / __.04.2015</t>
  </si>
  <si>
    <t>Directia Generala de Asistenta Sociala si Protectia Copilului Arges -Proiect "Modernizarea Centrului de Zi din cadrul Complexului de Tip Familial Valea Mare Stefanesti"</t>
  </si>
  <si>
    <t>Subventii  din bugetul de stat pentru finantarea camerelor agricole</t>
  </si>
  <si>
    <t>42.02.44</t>
  </si>
  <si>
    <t>AGRICULTURA SI SILVICULTURA</t>
  </si>
  <si>
    <t>83.02</t>
  </si>
  <si>
    <t>Camera Agricola a Judetului Arges</t>
  </si>
  <si>
    <t>83.02.03.07</t>
  </si>
  <si>
    <t>Transferuri  din bugetele locale pentru finantarea camerelor agricole , din care :</t>
  </si>
  <si>
    <t>51.01.49</t>
  </si>
  <si>
    <t xml:space="preserve">        pentru cheltuieli de personal</t>
  </si>
  <si>
    <t>Autoritati executive</t>
  </si>
  <si>
    <t>E</t>
  </si>
  <si>
    <t>TOTAL CHELTUIELI (A+B+C+D+E)</t>
  </si>
  <si>
    <t>Cheltuieli de personal</t>
  </si>
  <si>
    <t xml:space="preserve">Cheltuieli cu bunuri si servicii 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</si>
</sst>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7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rgb="FF006100"/>
      <name val="Calibri"/>
      <family val="2"/>
      <scheme val="minor"/>
    </font>
    <font>
      <b/>
      <sz val="10"/>
      <color rgb="FF0061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Tahoma"/>
      <family val="2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  <fill>
      <patternFill patternType="solid">
        <fgColor rgb="FF99FF9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6" fillId="3" borderId="0" applyNumberFormat="0" applyBorder="0" applyAlignment="0" applyProtection="0"/>
    <xf numFmtId="0" fontId="10" fillId="0" borderId="0"/>
  </cellStyleXfs>
  <cellXfs count="74">
    <xf numFmtId="0" fontId="0" fillId="0" borderId="0" xfId="0"/>
    <xf numFmtId="0" fontId="5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 wrapText="1"/>
    </xf>
    <xf numFmtId="0" fontId="5" fillId="4" borderId="1" xfId="0" applyFont="1" applyFill="1" applyBorder="1" applyAlignment="1">
      <alignment wrapText="1"/>
    </xf>
    <xf numFmtId="0" fontId="4" fillId="4" borderId="1" xfId="0" applyFont="1" applyFill="1" applyBorder="1"/>
    <xf numFmtId="0" fontId="4" fillId="0" borderId="0" xfId="0" applyFont="1"/>
    <xf numFmtId="0" fontId="1" fillId="0" borderId="0" xfId="0" applyFont="1"/>
    <xf numFmtId="0" fontId="4" fillId="2" borderId="1" xfId="0" applyFont="1" applyFill="1" applyBorder="1" applyAlignment="1">
      <alignment wrapText="1"/>
    </xf>
    <xf numFmtId="0" fontId="0" fillId="2" borderId="0" xfId="0" applyFill="1"/>
    <xf numFmtId="0" fontId="5" fillId="4" borderId="1" xfId="0" applyFont="1" applyFill="1" applyBorder="1" applyAlignment="1">
      <alignment horizontal="center" vertical="center"/>
    </xf>
    <xf numFmtId="0" fontId="7" fillId="4" borderId="1" xfId="1" applyFont="1" applyFill="1" applyBorder="1" applyAlignment="1">
      <alignment horizontal="center" vertical="center" wrapText="1"/>
    </xf>
    <xf numFmtId="0" fontId="5" fillId="0" borderId="0" xfId="0" applyFont="1" applyAlignment="1">
      <alignment horizontal="right"/>
    </xf>
    <xf numFmtId="2" fontId="5" fillId="4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5" fillId="2" borderId="1" xfId="0" applyFont="1" applyFill="1" applyBorder="1"/>
    <xf numFmtId="0" fontId="5" fillId="4" borderId="1" xfId="0" applyFont="1" applyFill="1" applyBorder="1" applyAlignment="1">
      <alignment horizontal="left"/>
    </xf>
    <xf numFmtId="4" fontId="5" fillId="4" borderId="1" xfId="0" applyNumberFormat="1" applyFont="1" applyFill="1" applyBorder="1"/>
    <xf numFmtId="4" fontId="4" fillId="2" borderId="1" xfId="0" applyNumberFormat="1" applyFont="1" applyFill="1" applyBorder="1"/>
    <xf numFmtId="4" fontId="5" fillId="4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/>
    <xf numFmtId="0" fontId="4" fillId="2" borderId="1" xfId="0" applyFont="1" applyFill="1" applyBorder="1"/>
    <xf numFmtId="0" fontId="8" fillId="0" borderId="1" xfId="0" applyFont="1" applyBorder="1" applyAlignment="1">
      <alignment horizontal="center"/>
    </xf>
    <xf numFmtId="0" fontId="9" fillId="0" borderId="0" xfId="0" applyFont="1"/>
    <xf numFmtId="0" fontId="0" fillId="0" borderId="1" xfId="0" applyBorder="1"/>
    <xf numFmtId="2" fontId="4" fillId="2" borderId="1" xfId="0" applyNumberFormat="1" applyFont="1" applyFill="1" applyBorder="1"/>
    <xf numFmtId="0" fontId="5" fillId="4" borderId="1" xfId="0" applyFont="1" applyFill="1" applyBorder="1" applyAlignment="1">
      <alignment horizontal="left" wrapText="1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  <xf numFmtId="0" fontId="5" fillId="0" borderId="1" xfId="0" applyFont="1" applyBorder="1" applyAlignment="1">
      <alignment wrapText="1"/>
    </xf>
    <xf numFmtId="2" fontId="4" fillId="4" borderId="1" xfId="0" applyNumberFormat="1" applyFont="1" applyFill="1" applyBorder="1"/>
    <xf numFmtId="0" fontId="5" fillId="2" borderId="1" xfId="0" applyFont="1" applyFill="1" applyBorder="1" applyAlignment="1">
      <alignment wrapText="1"/>
    </xf>
    <xf numFmtId="2" fontId="4" fillId="0" borderId="1" xfId="0" applyNumberFormat="1" applyFont="1" applyBorder="1"/>
    <xf numFmtId="0" fontId="5" fillId="0" borderId="1" xfId="0" applyFont="1" applyBorder="1"/>
    <xf numFmtId="4" fontId="4" fillId="2" borderId="1" xfId="0" applyNumberFormat="1" applyFont="1" applyFill="1" applyBorder="1" applyAlignment="1">
      <alignment horizontal="right"/>
    </xf>
    <xf numFmtId="0" fontId="4" fillId="2" borderId="1" xfId="0" applyFont="1" applyFill="1" applyBorder="1" applyAlignment="1">
      <alignment horizontal="left"/>
    </xf>
    <xf numFmtId="16" fontId="4" fillId="0" borderId="1" xfId="2" quotePrefix="1" applyNumberFormat="1" applyFont="1" applyFill="1" applyBorder="1" applyAlignment="1">
      <alignment horizontal="center"/>
    </xf>
    <xf numFmtId="0" fontId="4" fillId="0" borderId="1" xfId="2" applyFont="1" applyFill="1" applyBorder="1" applyAlignment="1">
      <alignment horizontal="center"/>
    </xf>
    <xf numFmtId="0" fontId="11" fillId="2" borderId="0" xfId="0" applyFont="1" applyFill="1"/>
    <xf numFmtId="0" fontId="5" fillId="2" borderId="1" xfId="0" applyFont="1" applyFill="1" applyBorder="1" applyAlignment="1">
      <alignment vertical="top" wrapText="1"/>
    </xf>
    <xf numFmtId="0" fontId="4" fillId="2" borderId="2" xfId="0" applyFont="1" applyFill="1" applyBorder="1"/>
    <xf numFmtId="0" fontId="4" fillId="0" borderId="1" xfId="0" applyFont="1" applyBorder="1"/>
    <xf numFmtId="2" fontId="5" fillId="4" borderId="1" xfId="0" applyNumberFormat="1" applyFont="1" applyFill="1" applyBorder="1"/>
    <xf numFmtId="0" fontId="4" fillId="2" borderId="1" xfId="0" applyFont="1" applyFill="1" applyBorder="1" applyAlignment="1">
      <alignment vertical="top" wrapText="1"/>
    </xf>
    <xf numFmtId="2" fontId="4" fillId="0" borderId="1" xfId="0" applyNumberFormat="1" applyFont="1" applyBorder="1" applyAlignment="1">
      <alignment wrapText="1"/>
    </xf>
    <xf numFmtId="0" fontId="4" fillId="0" borderId="3" xfId="0" applyFont="1" applyBorder="1" applyAlignment="1">
      <alignment horizontal="center"/>
    </xf>
    <xf numFmtId="0" fontId="5" fillId="4" borderId="4" xfId="0" applyFont="1" applyFill="1" applyBorder="1"/>
    <xf numFmtId="0" fontId="5" fillId="2" borderId="4" xfId="0" applyFont="1" applyFill="1" applyBorder="1"/>
    <xf numFmtId="0" fontId="4" fillId="2" borderId="5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/>
    </xf>
    <xf numFmtId="2" fontId="5" fillId="0" borderId="1" xfId="0" applyNumberFormat="1" applyFont="1" applyBorder="1"/>
    <xf numFmtId="0" fontId="5" fillId="2" borderId="3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" fillId="0" borderId="0" xfId="0" applyFont="1" applyAlignment="1">
      <alignment horizontal="center"/>
    </xf>
  </cellXfs>
  <cellStyles count="3">
    <cellStyle name="Good" xfId="1" builtinId="26"/>
    <cellStyle name="Normal" xfId="0" builtinId="0"/>
    <cellStyle name="Normal_Machete buget 99" xfId="2"/>
  </cellStyles>
  <dxfs count="0"/>
  <tableStyles count="0" defaultTableStyle="TableStyleMedium9" defaultPivotStyle="PivotStyleLight16"/>
  <colors>
    <mruColors>
      <color rgb="FF99FF99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3"/>
  <sheetViews>
    <sheetView tabSelected="1" topLeftCell="A40" workbookViewId="0">
      <selection activeCell="E57" sqref="E57"/>
    </sheetView>
  </sheetViews>
  <sheetFormatPr defaultRowHeight="12.75"/>
  <cols>
    <col min="1" max="1" width="4" customWidth="1"/>
    <col min="2" max="2" width="39.28515625" customWidth="1"/>
    <col min="3" max="4" width="12" customWidth="1"/>
    <col min="5" max="5" width="9.85546875" customWidth="1"/>
    <col min="6" max="6" width="9.140625" customWidth="1"/>
    <col min="7" max="7" width="10.42578125" customWidth="1"/>
  </cols>
  <sheetData>
    <row r="1" spans="1:12" s="12" customFormat="1" ht="15.75">
      <c r="A1" s="68" t="s">
        <v>5</v>
      </c>
      <c r="B1" s="68"/>
      <c r="C1" s="68"/>
      <c r="D1" s="68"/>
    </row>
    <row r="2" spans="1:12" s="12" customFormat="1" ht="15.75">
      <c r="A2" s="64"/>
      <c r="B2" s="64"/>
      <c r="C2" s="64"/>
      <c r="D2" s="64"/>
    </row>
    <row r="3" spans="1:12" s="11" customFormat="1" ht="15.75">
      <c r="E3" s="69" t="s">
        <v>21</v>
      </c>
      <c r="F3" s="69"/>
      <c r="G3" s="70"/>
      <c r="I3"/>
      <c r="J3"/>
      <c r="K3"/>
      <c r="L3"/>
    </row>
    <row r="4" spans="1:12" s="11" customFormat="1" ht="15.75">
      <c r="A4" s="71" t="s">
        <v>64</v>
      </c>
      <c r="B4" s="72"/>
      <c r="C4" s="72"/>
      <c r="D4" s="72"/>
      <c r="E4" s="67"/>
      <c r="F4" s="67"/>
      <c r="G4" s="67"/>
      <c r="I4"/>
      <c r="J4"/>
      <c r="K4"/>
      <c r="L4"/>
    </row>
    <row r="5" spans="1:12" s="11" customFormat="1" ht="15.75">
      <c r="A5" s="34"/>
      <c r="B5" s="35"/>
      <c r="C5" s="35"/>
      <c r="D5" s="35"/>
      <c r="I5"/>
      <c r="J5"/>
      <c r="K5"/>
      <c r="L5"/>
    </row>
    <row r="6" spans="1:12" s="11" customFormat="1" ht="15.75">
      <c r="A6" s="73" t="s">
        <v>0</v>
      </c>
      <c r="B6" s="66"/>
      <c r="C6" s="66"/>
      <c r="D6" s="66"/>
      <c r="E6" s="67"/>
      <c r="F6" s="67"/>
      <c r="G6" s="67"/>
    </row>
    <row r="7" spans="1:12" s="11" customFormat="1" ht="15.75">
      <c r="A7" s="73" t="s">
        <v>20</v>
      </c>
      <c r="B7" s="66"/>
      <c r="C7" s="66"/>
      <c r="D7" s="66"/>
      <c r="E7" s="67"/>
      <c r="F7" s="67"/>
      <c r="G7" s="67"/>
    </row>
    <row r="8" spans="1:12" s="11" customFormat="1" ht="15.75">
      <c r="A8" s="65" t="s">
        <v>9</v>
      </c>
      <c r="B8" s="66"/>
      <c r="C8" s="66"/>
      <c r="D8" s="66"/>
      <c r="E8" s="67"/>
      <c r="F8" s="67"/>
      <c r="G8" s="67"/>
    </row>
    <row r="9" spans="1:12" s="11" customFormat="1" ht="15.75">
      <c r="A9" s="61"/>
      <c r="B9" s="62"/>
      <c r="C9" s="62"/>
      <c r="D9" s="62"/>
      <c r="E9" s="63"/>
      <c r="F9" s="63"/>
      <c r="G9" s="63"/>
    </row>
    <row r="10" spans="1:12" ht="15.75">
      <c r="C10" s="36"/>
      <c r="G10" s="19" t="s">
        <v>6</v>
      </c>
    </row>
    <row r="11" spans="1:12" ht="31.5" customHeight="1">
      <c r="A11" s="18" t="s">
        <v>1</v>
      </c>
      <c r="B11" s="15" t="s">
        <v>12</v>
      </c>
      <c r="C11" s="15" t="s">
        <v>2</v>
      </c>
      <c r="D11" s="16" t="s">
        <v>19</v>
      </c>
      <c r="E11" s="15" t="s">
        <v>17</v>
      </c>
      <c r="F11" s="15" t="s">
        <v>18</v>
      </c>
      <c r="G11" s="15" t="s">
        <v>14</v>
      </c>
    </row>
    <row r="12" spans="1:12" ht="16.5" customHeight="1">
      <c r="A12" s="5"/>
      <c r="B12" s="6" t="s">
        <v>15</v>
      </c>
      <c r="C12" s="6"/>
      <c r="D12" s="22">
        <f>E12+F12+G12</f>
        <v>377.9500000000005</v>
      </c>
      <c r="E12" s="22">
        <f>E13+E20</f>
        <v>377.9500000000005</v>
      </c>
      <c r="F12" s="22">
        <f>F13+F20</f>
        <v>0</v>
      </c>
      <c r="G12" s="22">
        <f>G13+G20</f>
        <v>0</v>
      </c>
    </row>
    <row r="13" spans="1:12" ht="16.5" customHeight="1">
      <c r="A13" s="6" t="s">
        <v>3</v>
      </c>
      <c r="B13" s="21" t="s">
        <v>13</v>
      </c>
      <c r="C13" s="6"/>
      <c r="D13" s="22">
        <f t="shared" ref="D13:D53" si="0">E13+F13+G13</f>
        <v>10073.56</v>
      </c>
      <c r="E13" s="22">
        <f>E14+E15+E16+E17+E18+E19</f>
        <v>2333.0000000000005</v>
      </c>
      <c r="F13" s="22">
        <f t="shared" ref="F13:G13" si="1">F14+F15+F16+F17+F18+F19</f>
        <v>5000</v>
      </c>
      <c r="G13" s="22">
        <f t="shared" si="1"/>
        <v>2740.56</v>
      </c>
    </row>
    <row r="14" spans="1:12" s="14" customFormat="1" ht="16.5" customHeight="1">
      <c r="A14" s="4">
        <v>1</v>
      </c>
      <c r="B14" s="43" t="s">
        <v>50</v>
      </c>
      <c r="C14" s="44" t="s">
        <v>51</v>
      </c>
      <c r="D14" s="22">
        <f t="shared" si="0"/>
        <v>-6</v>
      </c>
      <c r="E14" s="23">
        <v>-3</v>
      </c>
      <c r="F14" s="23">
        <v>-1</v>
      </c>
      <c r="G14" s="23">
        <v>-2</v>
      </c>
      <c r="H14" s="46"/>
    </row>
    <row r="15" spans="1:12" s="14" customFormat="1" ht="16.5" customHeight="1">
      <c r="A15" s="4">
        <v>2</v>
      </c>
      <c r="B15" s="43" t="s">
        <v>52</v>
      </c>
      <c r="C15" s="45" t="s">
        <v>53</v>
      </c>
      <c r="D15" s="22">
        <f t="shared" si="0"/>
        <v>6</v>
      </c>
      <c r="E15" s="23">
        <v>3</v>
      </c>
      <c r="F15" s="23">
        <v>1</v>
      </c>
      <c r="G15" s="23">
        <v>2</v>
      </c>
      <c r="H15" s="46"/>
    </row>
    <row r="16" spans="1:12" s="14" customFormat="1" ht="26.25" customHeight="1">
      <c r="A16" s="4">
        <v>3</v>
      </c>
      <c r="B16" s="13" t="s">
        <v>48</v>
      </c>
      <c r="C16" s="4" t="s">
        <v>29</v>
      </c>
      <c r="D16" s="22">
        <f>E16+F16+G16</f>
        <v>9740.56</v>
      </c>
      <c r="E16" s="30">
        <v>2000</v>
      </c>
      <c r="F16" s="30">
        <v>5000</v>
      </c>
      <c r="G16" s="30">
        <v>2740.56</v>
      </c>
    </row>
    <row r="17" spans="1:7" s="14" customFormat="1" ht="26.25" customHeight="1">
      <c r="A17" s="4">
        <v>4</v>
      </c>
      <c r="B17" s="13" t="s">
        <v>22</v>
      </c>
      <c r="C17" s="4" t="s">
        <v>23</v>
      </c>
      <c r="D17" s="22">
        <f t="shared" si="0"/>
        <v>-225.33999999999997</v>
      </c>
      <c r="E17" s="30">
        <v>-96.57</v>
      </c>
      <c r="F17" s="30">
        <v>-96.57</v>
      </c>
      <c r="G17" s="30">
        <v>-32.200000000000003</v>
      </c>
    </row>
    <row r="18" spans="1:7" s="14" customFormat="1" ht="26.25" customHeight="1">
      <c r="A18" s="4">
        <v>5</v>
      </c>
      <c r="B18" s="52" t="s">
        <v>66</v>
      </c>
      <c r="C18" s="53" t="s">
        <v>67</v>
      </c>
      <c r="D18" s="22">
        <f t="shared" si="0"/>
        <v>333</v>
      </c>
      <c r="E18" s="30">
        <v>333</v>
      </c>
      <c r="F18" s="30"/>
      <c r="G18" s="30"/>
    </row>
    <row r="19" spans="1:7" s="14" customFormat="1" ht="41.25" customHeight="1">
      <c r="A19" s="4">
        <v>6</v>
      </c>
      <c r="B19" s="13" t="s">
        <v>47</v>
      </c>
      <c r="C19" s="4" t="s">
        <v>28</v>
      </c>
      <c r="D19" s="22">
        <f t="shared" si="0"/>
        <v>225.33999999999997</v>
      </c>
      <c r="E19" s="30">
        <f>96.57</f>
        <v>96.57</v>
      </c>
      <c r="F19" s="30">
        <f>96.57</f>
        <v>96.57</v>
      </c>
      <c r="G19" s="30">
        <f>32.2</f>
        <v>32.200000000000003</v>
      </c>
    </row>
    <row r="20" spans="1:7" ht="18" customHeight="1">
      <c r="A20" s="6" t="s">
        <v>4</v>
      </c>
      <c r="B20" s="7" t="s">
        <v>7</v>
      </c>
      <c r="C20" s="6"/>
      <c r="D20" s="22">
        <f t="shared" si="0"/>
        <v>-9695.61</v>
      </c>
      <c r="E20" s="24">
        <f>E21+E22</f>
        <v>-1955.05</v>
      </c>
      <c r="F20" s="24">
        <f t="shared" ref="F20:G20" si="2">F21+F22</f>
        <v>-5000</v>
      </c>
      <c r="G20" s="24">
        <f t="shared" si="2"/>
        <v>-2740.56</v>
      </c>
    </row>
    <row r="21" spans="1:7" s="14" customFormat="1" ht="18" customHeight="1">
      <c r="A21" s="4">
        <v>1</v>
      </c>
      <c r="B21" s="26" t="s">
        <v>49</v>
      </c>
      <c r="C21" s="4" t="s">
        <v>30</v>
      </c>
      <c r="D21" s="22">
        <f t="shared" si="0"/>
        <v>-9740.56</v>
      </c>
      <c r="E21" s="42">
        <v>-2000</v>
      </c>
      <c r="F21" s="42">
        <v>-5000</v>
      </c>
      <c r="G21" s="42">
        <v>-2740.56</v>
      </c>
    </row>
    <row r="22" spans="1:7" ht="32.25" customHeight="1">
      <c r="A22" s="4">
        <v>2</v>
      </c>
      <c r="B22" s="3" t="s">
        <v>61</v>
      </c>
      <c r="C22" s="2" t="s">
        <v>62</v>
      </c>
      <c r="D22" s="22">
        <f t="shared" si="0"/>
        <v>44.95</v>
      </c>
      <c r="E22" s="49">
        <v>44.95</v>
      </c>
      <c r="F22" s="29"/>
      <c r="G22" s="29"/>
    </row>
    <row r="23" spans="1:7" ht="16.5" customHeight="1">
      <c r="A23" s="7"/>
      <c r="B23" s="8" t="s">
        <v>77</v>
      </c>
      <c r="C23" s="6"/>
      <c r="D23" s="22">
        <f t="shared" si="0"/>
        <v>627.95000000000073</v>
      </c>
      <c r="E23" s="22">
        <f>E24+E33+E38+E43+E48</f>
        <v>627.95000000000073</v>
      </c>
      <c r="F23" s="22">
        <f>F24+F33+F38+F48</f>
        <v>0</v>
      </c>
      <c r="G23" s="22">
        <f>G24+G33+G38+G48</f>
        <v>0</v>
      </c>
    </row>
    <row r="24" spans="1:7" s="14" customFormat="1" ht="27" customHeight="1">
      <c r="A24" s="6" t="s">
        <v>3</v>
      </c>
      <c r="B24" s="9" t="s">
        <v>33</v>
      </c>
      <c r="C24" s="6" t="s">
        <v>34</v>
      </c>
      <c r="D24" s="22">
        <f t="shared" si="0"/>
        <v>0</v>
      </c>
      <c r="E24" s="22">
        <f>E29</f>
        <v>2740.56</v>
      </c>
      <c r="F24" s="22">
        <f>F29</f>
        <v>-2000</v>
      </c>
      <c r="G24" s="22">
        <f>G29</f>
        <v>-740.56</v>
      </c>
    </row>
    <row r="25" spans="1:7" s="14" customFormat="1" ht="19.5" customHeight="1">
      <c r="A25" s="1"/>
      <c r="B25" s="39" t="s">
        <v>75</v>
      </c>
      <c r="C25" s="1" t="s">
        <v>36</v>
      </c>
      <c r="D25" s="22">
        <f t="shared" si="0"/>
        <v>0</v>
      </c>
      <c r="E25" s="25">
        <f>E26</f>
        <v>0</v>
      </c>
      <c r="F25" s="25">
        <f t="shared" ref="F25:G25" si="3">F26</f>
        <v>0</v>
      </c>
      <c r="G25" s="25">
        <f t="shared" si="3"/>
        <v>0</v>
      </c>
    </row>
    <row r="26" spans="1:7" s="14" customFormat="1" ht="19.5" customHeight="1">
      <c r="A26" s="1"/>
      <c r="B26" s="26" t="s">
        <v>13</v>
      </c>
      <c r="C26" s="1"/>
      <c r="D26" s="22">
        <f t="shared" si="0"/>
        <v>0</v>
      </c>
      <c r="E26" s="23">
        <f>E27+E28</f>
        <v>0</v>
      </c>
      <c r="F26" s="23">
        <f t="shared" ref="F26:G26" si="4">F27+F28</f>
        <v>0</v>
      </c>
      <c r="G26" s="23">
        <f t="shared" si="4"/>
        <v>0</v>
      </c>
    </row>
    <row r="27" spans="1:7" s="14" customFormat="1" ht="19.5" customHeight="1">
      <c r="A27" s="1"/>
      <c r="B27" s="13" t="s">
        <v>78</v>
      </c>
      <c r="C27" s="4">
        <v>10</v>
      </c>
      <c r="D27" s="22">
        <f t="shared" si="0"/>
        <v>-56</v>
      </c>
      <c r="E27" s="23">
        <v>-56</v>
      </c>
      <c r="F27" s="25"/>
      <c r="G27" s="25"/>
    </row>
    <row r="28" spans="1:7" s="14" customFormat="1" ht="19.5" customHeight="1">
      <c r="A28" s="1"/>
      <c r="B28" s="13" t="s">
        <v>79</v>
      </c>
      <c r="C28" s="4">
        <v>20</v>
      </c>
      <c r="D28" s="22">
        <f t="shared" si="0"/>
        <v>56</v>
      </c>
      <c r="E28" s="23">
        <v>56</v>
      </c>
      <c r="F28" s="25"/>
      <c r="G28" s="25"/>
    </row>
    <row r="29" spans="1:7" s="14" customFormat="1" ht="43.5" customHeight="1">
      <c r="A29" s="20"/>
      <c r="B29" s="37" t="s">
        <v>35</v>
      </c>
      <c r="C29" s="33" t="s">
        <v>36</v>
      </c>
      <c r="D29" s="22">
        <f t="shared" si="0"/>
        <v>0</v>
      </c>
      <c r="E29" s="23">
        <f>E30</f>
        <v>2740.56</v>
      </c>
      <c r="F29" s="23">
        <f t="shared" ref="F29:G29" si="5">F30</f>
        <v>-2000</v>
      </c>
      <c r="G29" s="23">
        <f t="shared" si="5"/>
        <v>-740.56</v>
      </c>
    </row>
    <row r="30" spans="1:7" s="14" customFormat="1" ht="21" customHeight="1">
      <c r="A30" s="20"/>
      <c r="B30" s="13" t="s">
        <v>8</v>
      </c>
      <c r="C30" s="2"/>
      <c r="D30" s="22">
        <f t="shared" si="0"/>
        <v>0</v>
      </c>
      <c r="E30" s="23">
        <f>E31+E32</f>
        <v>2740.56</v>
      </c>
      <c r="F30" s="23">
        <f t="shared" ref="F30:G30" si="6">F31+F32</f>
        <v>-2000</v>
      </c>
      <c r="G30" s="23">
        <f t="shared" si="6"/>
        <v>-740.56</v>
      </c>
    </row>
    <row r="31" spans="1:7" s="14" customFormat="1" ht="16.5" customHeight="1">
      <c r="A31" s="20"/>
      <c r="B31" s="3" t="s">
        <v>31</v>
      </c>
      <c r="C31" s="2" t="s">
        <v>11</v>
      </c>
      <c r="D31" s="22">
        <f t="shared" si="0"/>
        <v>-2740.56</v>
      </c>
      <c r="E31" s="25"/>
      <c r="F31" s="23">
        <v>-2000</v>
      </c>
      <c r="G31" s="23">
        <v>-740.56</v>
      </c>
    </row>
    <row r="32" spans="1:7" s="14" customFormat="1" ht="21.75" customHeight="1">
      <c r="A32" s="20"/>
      <c r="B32" s="3" t="s">
        <v>32</v>
      </c>
      <c r="C32" s="2" t="s">
        <v>11</v>
      </c>
      <c r="D32" s="22">
        <f t="shared" si="0"/>
        <v>2740.56</v>
      </c>
      <c r="E32" s="23">
        <v>2740.56</v>
      </c>
      <c r="F32" s="23"/>
      <c r="G32" s="23"/>
    </row>
    <row r="33" spans="1:7" s="14" customFormat="1" ht="21.75" customHeight="1">
      <c r="A33" s="6" t="s">
        <v>4</v>
      </c>
      <c r="B33" s="9" t="s">
        <v>54</v>
      </c>
      <c r="C33" s="6" t="s">
        <v>55</v>
      </c>
      <c r="D33" s="22">
        <f t="shared" si="0"/>
        <v>294.95</v>
      </c>
      <c r="E33" s="22">
        <f>E34</f>
        <v>294.95</v>
      </c>
      <c r="F33" s="22">
        <f t="shared" ref="F33:G33" si="7">F34</f>
        <v>0</v>
      </c>
      <c r="G33" s="22">
        <f t="shared" si="7"/>
        <v>0</v>
      </c>
    </row>
    <row r="34" spans="1:7" s="14" customFormat="1" ht="33" customHeight="1">
      <c r="A34" s="20"/>
      <c r="B34" s="47" t="s">
        <v>56</v>
      </c>
      <c r="C34" s="1" t="s">
        <v>57</v>
      </c>
      <c r="D34" s="22">
        <f t="shared" si="0"/>
        <v>294.95</v>
      </c>
      <c r="E34" s="25">
        <f>E35</f>
        <v>294.95</v>
      </c>
      <c r="F34" s="25">
        <f t="shared" ref="F34:G34" si="8">F35</f>
        <v>0</v>
      </c>
      <c r="G34" s="25">
        <f t="shared" si="8"/>
        <v>0</v>
      </c>
    </row>
    <row r="35" spans="1:7" s="14" customFormat="1" ht="29.25" customHeight="1">
      <c r="A35" s="20"/>
      <c r="B35" s="3" t="s">
        <v>60</v>
      </c>
      <c r="C35" s="2"/>
      <c r="D35" s="22">
        <f t="shared" si="0"/>
        <v>294.95</v>
      </c>
      <c r="E35" s="23">
        <f>E36</f>
        <v>294.95</v>
      </c>
      <c r="F35" s="23"/>
      <c r="G35" s="23"/>
    </row>
    <row r="36" spans="1:7" s="14" customFormat="1" ht="21.75" customHeight="1">
      <c r="A36" s="20"/>
      <c r="B36" s="48" t="s">
        <v>8</v>
      </c>
      <c r="C36" s="1"/>
      <c r="D36" s="22">
        <f t="shared" si="0"/>
        <v>294.95</v>
      </c>
      <c r="E36" s="23">
        <f>E37</f>
        <v>294.95</v>
      </c>
      <c r="F36" s="23"/>
      <c r="G36" s="23"/>
    </row>
    <row r="37" spans="1:7" s="14" customFormat="1" ht="21.75" customHeight="1">
      <c r="A37" s="20"/>
      <c r="B37" s="13" t="s">
        <v>58</v>
      </c>
      <c r="C37" s="2" t="s">
        <v>59</v>
      </c>
      <c r="D37" s="22">
        <f t="shared" si="0"/>
        <v>294.95</v>
      </c>
      <c r="E37" s="23">
        <f>44.95+250</f>
        <v>294.95</v>
      </c>
      <c r="F37" s="23"/>
      <c r="G37" s="23"/>
    </row>
    <row r="38" spans="1:7" s="14" customFormat="1" ht="18.75" customHeight="1">
      <c r="A38" s="6" t="s">
        <v>10</v>
      </c>
      <c r="B38" s="31" t="s">
        <v>25</v>
      </c>
      <c r="C38" s="6" t="s">
        <v>24</v>
      </c>
      <c r="D38" s="22">
        <f t="shared" si="0"/>
        <v>0</v>
      </c>
      <c r="E38" s="22">
        <f t="shared" ref="E38:G39" si="9">E39</f>
        <v>5000</v>
      </c>
      <c r="F38" s="22">
        <f t="shared" si="9"/>
        <v>-3000</v>
      </c>
      <c r="G38" s="22">
        <f t="shared" si="9"/>
        <v>-2000</v>
      </c>
    </row>
    <row r="39" spans="1:7" s="14" customFormat="1" ht="30" customHeight="1">
      <c r="A39" s="20"/>
      <c r="B39" s="32" t="s">
        <v>26</v>
      </c>
      <c r="C39" s="33" t="s">
        <v>27</v>
      </c>
      <c r="D39" s="22">
        <f t="shared" si="0"/>
        <v>0</v>
      </c>
      <c r="E39" s="23">
        <f t="shared" si="9"/>
        <v>5000</v>
      </c>
      <c r="F39" s="23">
        <f t="shared" si="9"/>
        <v>-3000</v>
      </c>
      <c r="G39" s="23">
        <f t="shared" si="9"/>
        <v>-2000</v>
      </c>
    </row>
    <row r="40" spans="1:7" s="14" customFormat="1" ht="18.75" customHeight="1">
      <c r="A40" s="20"/>
      <c r="B40" s="13" t="s">
        <v>8</v>
      </c>
      <c r="C40" s="27"/>
      <c r="D40" s="22">
        <f t="shared" si="0"/>
        <v>0</v>
      </c>
      <c r="E40" s="30">
        <f>E41+E42</f>
        <v>5000</v>
      </c>
      <c r="F40" s="30">
        <f t="shared" ref="F40:G40" si="10">F41+F42</f>
        <v>-3000</v>
      </c>
      <c r="G40" s="30">
        <f t="shared" si="10"/>
        <v>-2000</v>
      </c>
    </row>
    <row r="41" spans="1:7" s="14" customFormat="1" ht="18.75" customHeight="1">
      <c r="A41" s="20"/>
      <c r="B41" s="3" t="s">
        <v>31</v>
      </c>
      <c r="C41" s="2" t="s">
        <v>11</v>
      </c>
      <c r="D41" s="22">
        <f t="shared" si="0"/>
        <v>-7000</v>
      </c>
      <c r="E41" s="30">
        <v>-2000</v>
      </c>
      <c r="F41" s="30">
        <v>-3000</v>
      </c>
      <c r="G41" s="30">
        <v>-2000</v>
      </c>
    </row>
    <row r="42" spans="1:7" s="14" customFormat="1" ht="18.75" customHeight="1">
      <c r="A42" s="20"/>
      <c r="B42" s="3" t="s">
        <v>32</v>
      </c>
      <c r="C42" s="2" t="s">
        <v>11</v>
      </c>
      <c r="D42" s="22">
        <f t="shared" si="0"/>
        <v>7000</v>
      </c>
      <c r="E42" s="30">
        <v>7000</v>
      </c>
      <c r="F42" s="30"/>
      <c r="G42" s="30"/>
    </row>
    <row r="43" spans="1:7" s="14" customFormat="1" ht="18.75" customHeight="1">
      <c r="A43" s="7" t="s">
        <v>63</v>
      </c>
      <c r="B43" s="54" t="s">
        <v>68</v>
      </c>
      <c r="C43" s="6" t="s">
        <v>69</v>
      </c>
      <c r="D43" s="22">
        <f t="shared" si="0"/>
        <v>333</v>
      </c>
      <c r="E43" s="38">
        <f>E44</f>
        <v>333</v>
      </c>
      <c r="F43" s="38">
        <f t="shared" ref="F43:G46" si="11">F44</f>
        <v>0</v>
      </c>
      <c r="G43" s="38">
        <f t="shared" si="11"/>
        <v>0</v>
      </c>
    </row>
    <row r="44" spans="1:7" s="14" customFormat="1" ht="18.75" customHeight="1">
      <c r="A44" s="20"/>
      <c r="B44" s="55" t="s">
        <v>70</v>
      </c>
      <c r="C44" s="60" t="s">
        <v>71</v>
      </c>
      <c r="D44" s="22">
        <f t="shared" si="0"/>
        <v>333</v>
      </c>
      <c r="E44" s="30">
        <f>E45</f>
        <v>333</v>
      </c>
      <c r="F44" s="30">
        <f t="shared" si="11"/>
        <v>0</v>
      </c>
      <c r="G44" s="30">
        <f t="shared" si="11"/>
        <v>0</v>
      </c>
    </row>
    <row r="45" spans="1:7" s="14" customFormat="1" ht="18.75" customHeight="1">
      <c r="A45" s="20"/>
      <c r="B45" s="56" t="s">
        <v>13</v>
      </c>
      <c r="C45" s="2"/>
      <c r="D45" s="22">
        <f t="shared" si="0"/>
        <v>333</v>
      </c>
      <c r="E45" s="30">
        <f>E46</f>
        <v>333</v>
      </c>
      <c r="F45" s="30">
        <f t="shared" si="11"/>
        <v>0</v>
      </c>
      <c r="G45" s="30">
        <f t="shared" si="11"/>
        <v>0</v>
      </c>
    </row>
    <row r="46" spans="1:7" s="14" customFormat="1" ht="28.5" customHeight="1">
      <c r="A46" s="20"/>
      <c r="B46" s="57" t="s">
        <v>72</v>
      </c>
      <c r="C46" s="58" t="s">
        <v>73</v>
      </c>
      <c r="D46" s="22">
        <f t="shared" si="0"/>
        <v>333</v>
      </c>
      <c r="E46" s="30">
        <f>E47</f>
        <v>333</v>
      </c>
      <c r="F46" s="30">
        <f t="shared" si="11"/>
        <v>0</v>
      </c>
      <c r="G46" s="30">
        <f t="shared" si="11"/>
        <v>0</v>
      </c>
    </row>
    <row r="47" spans="1:7" s="14" customFormat="1" ht="18.75" customHeight="1">
      <c r="A47" s="20"/>
      <c r="B47" s="57" t="s">
        <v>74</v>
      </c>
      <c r="C47" s="58"/>
      <c r="D47" s="22">
        <f t="shared" si="0"/>
        <v>333</v>
      </c>
      <c r="E47" s="30">
        <v>333</v>
      </c>
      <c r="F47" s="30"/>
      <c r="G47" s="30"/>
    </row>
    <row r="48" spans="1:7" s="14" customFormat="1" ht="18.75" customHeight="1">
      <c r="A48" s="6" t="s">
        <v>76</v>
      </c>
      <c r="B48" s="9" t="s">
        <v>37</v>
      </c>
      <c r="C48" s="6" t="s">
        <v>38</v>
      </c>
      <c r="D48" s="22">
        <f t="shared" si="0"/>
        <v>0</v>
      </c>
      <c r="E48" s="50">
        <f>E49</f>
        <v>-7740.5599999999995</v>
      </c>
      <c r="F48" s="50">
        <f t="shared" ref="F48:G48" si="12">F49</f>
        <v>5000</v>
      </c>
      <c r="G48" s="50">
        <f t="shared" si="12"/>
        <v>2740.56</v>
      </c>
    </row>
    <row r="49" spans="1:7" s="14" customFormat="1" ht="18.75" customHeight="1">
      <c r="A49" s="20"/>
      <c r="B49" s="39" t="s">
        <v>39</v>
      </c>
      <c r="C49" s="1" t="s">
        <v>40</v>
      </c>
      <c r="D49" s="22">
        <f t="shared" si="0"/>
        <v>0</v>
      </c>
      <c r="E49" s="30">
        <f>E50</f>
        <v>-7740.5599999999995</v>
      </c>
      <c r="F49" s="30">
        <f t="shared" ref="F49:G49" si="13">F50</f>
        <v>5000</v>
      </c>
      <c r="G49" s="30">
        <f t="shared" si="13"/>
        <v>2740.56</v>
      </c>
    </row>
    <row r="50" spans="1:7" s="14" customFormat="1" ht="18.75" customHeight="1">
      <c r="A50" s="20"/>
      <c r="B50" s="26" t="s">
        <v>13</v>
      </c>
      <c r="C50" s="1"/>
      <c r="D50" s="22">
        <f t="shared" si="0"/>
        <v>0</v>
      </c>
      <c r="E50" s="30">
        <f>E51+E52</f>
        <v>-7740.5599999999995</v>
      </c>
      <c r="F50" s="30">
        <f t="shared" ref="F50:G50" si="14">F51+F52</f>
        <v>5000</v>
      </c>
      <c r="G50" s="30">
        <f t="shared" si="14"/>
        <v>2740.56</v>
      </c>
    </row>
    <row r="51" spans="1:7" s="14" customFormat="1" ht="18.75" customHeight="1">
      <c r="A51" s="20"/>
      <c r="B51" s="13" t="s">
        <v>42</v>
      </c>
      <c r="C51" s="4">
        <v>20</v>
      </c>
      <c r="D51" s="22">
        <f t="shared" si="0"/>
        <v>-9740.56</v>
      </c>
      <c r="E51" s="30">
        <v>-9740.56</v>
      </c>
      <c r="F51" s="30"/>
      <c r="G51" s="30"/>
    </row>
    <row r="52" spans="1:7" s="14" customFormat="1" ht="18.75" customHeight="1">
      <c r="A52" s="20"/>
      <c r="B52" s="13" t="s">
        <v>41</v>
      </c>
      <c r="C52" s="4">
        <v>20</v>
      </c>
      <c r="D52" s="22">
        <f t="shared" si="0"/>
        <v>9740.56</v>
      </c>
      <c r="E52" s="30">
        <v>2000</v>
      </c>
      <c r="F52" s="30">
        <v>5000</v>
      </c>
      <c r="G52" s="30">
        <v>2740.56</v>
      </c>
    </row>
    <row r="53" spans="1:7" ht="15" customHeight="1">
      <c r="A53" s="10"/>
      <c r="B53" s="7" t="s">
        <v>16</v>
      </c>
      <c r="C53" s="10"/>
      <c r="D53" s="22">
        <f t="shared" si="0"/>
        <v>-250.00000000000023</v>
      </c>
      <c r="E53" s="22">
        <f>E12-E23</f>
        <v>-250.00000000000023</v>
      </c>
      <c r="F53" s="22">
        <f>F12-F23</f>
        <v>0</v>
      </c>
      <c r="G53" s="22">
        <f>G12-G23</f>
        <v>0</v>
      </c>
    </row>
    <row r="54" spans="1:7">
      <c r="C54" s="17"/>
    </row>
    <row r="55" spans="1:7">
      <c r="C55" s="17"/>
    </row>
    <row r="56" spans="1:7">
      <c r="B56" s="28"/>
    </row>
    <row r="57" spans="1:7">
      <c r="B57" s="28"/>
    </row>
    <row r="59" spans="1:7" ht="30" customHeight="1">
      <c r="B59" s="13" t="s">
        <v>43</v>
      </c>
      <c r="C59" s="40">
        <v>2740.56</v>
      </c>
    </row>
    <row r="60" spans="1:7" ht="30.75" customHeight="1">
      <c r="B60" s="13" t="s">
        <v>44</v>
      </c>
      <c r="C60" s="40">
        <v>7000</v>
      </c>
    </row>
    <row r="61" spans="1:7" ht="45" customHeight="1">
      <c r="B61" s="13" t="s">
        <v>45</v>
      </c>
      <c r="C61" s="40">
        <v>-9740.56</v>
      </c>
    </row>
    <row r="62" spans="1:7" ht="59.25" customHeight="1">
      <c r="B62" s="51" t="s">
        <v>65</v>
      </c>
      <c r="C62" s="40">
        <v>250</v>
      </c>
    </row>
    <row r="63" spans="1:7" ht="18.75" customHeight="1">
      <c r="B63" s="41" t="s">
        <v>46</v>
      </c>
      <c r="C63" s="59">
        <f>C59+C60+C61+C62</f>
        <v>250</v>
      </c>
    </row>
  </sheetData>
  <mergeCells count="6">
    <mergeCell ref="A8:G8"/>
    <mergeCell ref="A1:D1"/>
    <mergeCell ref="E3:G3"/>
    <mergeCell ref="A4:G4"/>
    <mergeCell ref="A6:G6"/>
    <mergeCell ref="A7:G7"/>
  </mergeCells>
  <pageMargins left="0.37" right="0.18" top="0.48" bottom="0.41" header="0.42" footer="0.17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1</vt:lpstr>
      <vt:lpstr>'anexa 1'!Print_Titles</vt:lpstr>
    </vt:vector>
  </TitlesOfParts>
  <Company>cjarges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corina</cp:lastModifiedBy>
  <cp:lastPrinted>2015-04-27T07:24:01Z</cp:lastPrinted>
  <dcterms:created xsi:type="dcterms:W3CDTF">2012-03-09T07:09:29Z</dcterms:created>
  <dcterms:modified xsi:type="dcterms:W3CDTF">2015-04-27T09:51:19Z</dcterms:modified>
</cp:coreProperties>
</file>