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cu rezerva" sheetId="13" r:id="rId1"/>
  </sheets>
  <definedNames>
    <definedName name="_xlnm.Print_Titles" localSheetId="0">'anexa 1cu rezerva'!$11:$11</definedName>
  </definedNames>
  <calcPr calcId="125725"/>
</workbook>
</file>

<file path=xl/calcChain.xml><?xml version="1.0" encoding="utf-8"?>
<calcChain xmlns="http://schemas.openxmlformats.org/spreadsheetml/2006/main">
  <c r="H21" i="13"/>
  <c r="G21" s="1"/>
  <c r="F21" s="1"/>
  <c r="E21" s="1"/>
  <c r="D21" s="1"/>
  <c r="E22"/>
  <c r="E23"/>
  <c r="D23"/>
  <c r="D22" s="1"/>
  <c r="E25"/>
  <c r="D25"/>
  <c r="E26"/>
  <c r="D26"/>
  <c r="D24"/>
  <c r="D27"/>
  <c r="D28"/>
  <c r="D78"/>
  <c r="E77"/>
  <c r="D77"/>
  <c r="D76"/>
  <c r="E75"/>
  <c r="D75" s="1"/>
  <c r="H74"/>
  <c r="G74"/>
  <c r="G73" s="1"/>
  <c r="F74"/>
  <c r="F73" s="1"/>
  <c r="H73"/>
  <c r="D72"/>
  <c r="D71"/>
  <c r="H70"/>
  <c r="G70"/>
  <c r="G69" s="1"/>
  <c r="G68" s="1"/>
  <c r="F70"/>
  <c r="D70" s="1"/>
  <c r="E70"/>
  <c r="H69"/>
  <c r="H68" s="1"/>
  <c r="E69"/>
  <c r="E68"/>
  <c r="D67"/>
  <c r="E66"/>
  <c r="D66"/>
  <c r="H65"/>
  <c r="G65"/>
  <c r="F65"/>
  <c r="E65"/>
  <c r="D65" s="1"/>
  <c r="D64"/>
  <c r="H63"/>
  <c r="G63"/>
  <c r="G62" s="1"/>
  <c r="G61" s="1"/>
  <c r="F63"/>
  <c r="D63" s="1"/>
  <c r="E63"/>
  <c r="H62"/>
  <c r="H61" s="1"/>
  <c r="E62"/>
  <c r="E61"/>
  <c r="D60"/>
  <c r="E59"/>
  <c r="D59"/>
  <c r="D58"/>
  <c r="H57"/>
  <c r="G57"/>
  <c r="F57"/>
  <c r="F55" s="1"/>
  <c r="F54" s="1"/>
  <c r="E57"/>
  <c r="D57" s="1"/>
  <c r="H56"/>
  <c r="G56"/>
  <c r="H55"/>
  <c r="G55"/>
  <c r="G54" s="1"/>
  <c r="H54"/>
  <c r="D53"/>
  <c r="D52"/>
  <c r="H51"/>
  <c r="G51"/>
  <c r="G50" s="1"/>
  <c r="G49" s="1"/>
  <c r="F51"/>
  <c r="D51" s="1"/>
  <c r="E51"/>
  <c r="H50"/>
  <c r="H49" s="1"/>
  <c r="E50"/>
  <c r="E49"/>
  <c r="D48"/>
  <c r="D47"/>
  <c r="H46"/>
  <c r="H45" s="1"/>
  <c r="H44" s="1"/>
  <c r="G46"/>
  <c r="G45" s="1"/>
  <c r="G44" s="1"/>
  <c r="F46"/>
  <c r="E46"/>
  <c r="D46"/>
  <c r="F45"/>
  <c r="E45"/>
  <c r="E44" s="1"/>
  <c r="F44"/>
  <c r="D43"/>
  <c r="D42"/>
  <c r="H41"/>
  <c r="H40" s="1"/>
  <c r="H39" s="1"/>
  <c r="G41"/>
  <c r="F41"/>
  <c r="E41"/>
  <c r="D41" s="1"/>
  <c r="G40"/>
  <c r="F40"/>
  <c r="F39" s="1"/>
  <c r="G39"/>
  <c r="D38"/>
  <c r="D37"/>
  <c r="H36"/>
  <c r="G36"/>
  <c r="F36"/>
  <c r="F35" s="1"/>
  <c r="F34" s="1"/>
  <c r="E36"/>
  <c r="D36" s="1"/>
  <c r="H35"/>
  <c r="G35"/>
  <c r="G34" s="1"/>
  <c r="H34"/>
  <c r="D33"/>
  <c r="D32"/>
  <c r="H31"/>
  <c r="G31"/>
  <c r="G30" s="1"/>
  <c r="G29" s="1"/>
  <c r="F31"/>
  <c r="D31" s="1"/>
  <c r="E31"/>
  <c r="H30"/>
  <c r="H29" s="1"/>
  <c r="E30"/>
  <c r="E29"/>
  <c r="E19"/>
  <c r="D19" s="1"/>
  <c r="D18"/>
  <c r="D17"/>
  <c r="E16"/>
  <c r="D16" s="1"/>
  <c r="H15"/>
  <c r="G15"/>
  <c r="F15"/>
  <c r="H14"/>
  <c r="G14"/>
  <c r="G13" s="1"/>
  <c r="G12" s="1"/>
  <c r="F14"/>
  <c r="D14" s="1"/>
  <c r="E14"/>
  <c r="H13"/>
  <c r="H12" s="1"/>
  <c r="E13"/>
  <c r="H28" l="1"/>
  <c r="H20" s="1"/>
  <c r="H79" s="1"/>
  <c r="G28"/>
  <c r="G20" s="1"/>
  <c r="G79" s="1"/>
  <c r="D44"/>
  <c r="E15"/>
  <c r="E40"/>
  <c r="D45"/>
  <c r="F56"/>
  <c r="F13"/>
  <c r="F30"/>
  <c r="E35"/>
  <c r="F50"/>
  <c r="E55"/>
  <c r="E56"/>
  <c r="F62"/>
  <c r="F69"/>
  <c r="E74"/>
  <c r="F61" l="1"/>
  <c r="D61" s="1"/>
  <c r="D62"/>
  <c r="D35"/>
  <c r="E34"/>
  <c r="F68"/>
  <c r="D68" s="1"/>
  <c r="D69"/>
  <c r="F49"/>
  <c r="D49" s="1"/>
  <c r="D50"/>
  <c r="E12"/>
  <c r="D15"/>
  <c r="D74"/>
  <c r="E73"/>
  <c r="D73" s="1"/>
  <c r="D55"/>
  <c r="E54"/>
  <c r="D54" s="1"/>
  <c r="F12"/>
  <c r="D13"/>
  <c r="F29"/>
  <c r="D30"/>
  <c r="D40"/>
  <c r="E39"/>
  <c r="D39" s="1"/>
  <c r="F28" l="1"/>
  <c r="F20" s="1"/>
  <c r="D29"/>
  <c r="D12"/>
  <c r="F79"/>
  <c r="D34"/>
  <c r="E28"/>
  <c r="E20" l="1"/>
  <c r="D20" l="1"/>
  <c r="E79"/>
  <c r="D79" s="1"/>
</calcChain>
</file>

<file path=xl/sharedStrings.xml><?xml version="1.0" encoding="utf-8"?>
<sst xmlns="http://schemas.openxmlformats.org/spreadsheetml/2006/main" count="130" uniqueCount="90">
  <si>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</si>
  <si>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</si>
  <si>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</si>
  <si>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</si>
  <si>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</si>
  <si>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</si>
  <si>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</si>
  <si>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</si>
  <si>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</si>
  <si>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</si>
  <si>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</si>
  <si>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Subventii de la bugetul de stat catre bugetele locale necesare sustinerii derularii proiectelor finantate din FEN postaderare</t>
  </si>
  <si>
    <t>42.02.20</t>
  </si>
  <si>
    <t>Finantare nationala</t>
  </si>
  <si>
    <t>56.01.01</t>
  </si>
  <si>
    <t>C</t>
  </si>
  <si>
    <t>Finantare de la Uniunea Europeana</t>
  </si>
  <si>
    <t>56.01.02</t>
  </si>
  <si>
    <t>Cheltuieli neeligibile</t>
  </si>
  <si>
    <t>56.01.03</t>
  </si>
  <si>
    <t xml:space="preserve"> DENUMIRE INDICATORI</t>
  </si>
  <si>
    <t>SECTIUNEA DE FUNCTIONARE</t>
  </si>
  <si>
    <t>TRIM. IV</t>
  </si>
  <si>
    <t>TOTAL  VENITURI (A+B)</t>
  </si>
  <si>
    <t>Sume FEN postaderare in contul platilor efectuate in anul curent- Fondul European de Dezvoltare Regionala</t>
  </si>
  <si>
    <t>45.02.01.01</t>
  </si>
  <si>
    <t>CULTURA , RECREERE SI RELIGIE</t>
  </si>
  <si>
    <t>67.02</t>
  </si>
  <si>
    <t>54.02.50</t>
  </si>
  <si>
    <t>Sume FEN postaderare in contul platilor efectuate in anii anteriori- Fondul European de Dezvoltare Regionala</t>
  </si>
  <si>
    <t>45.02.01.02</t>
  </si>
  <si>
    <t>LOCUINTE , SERVICII SI DEZVOLTARE PUBLICA</t>
  </si>
  <si>
    <t>70.02</t>
  </si>
  <si>
    <t>PROIECT "Zona montana a Argesului  si Muscelului - diversitate si unicitate in Romania , cod SMIS 25634"</t>
  </si>
  <si>
    <t>70.02.50</t>
  </si>
  <si>
    <t>Biblioteca Judeteana "Dinicu Golescu"</t>
  </si>
  <si>
    <t>67.02.03</t>
  </si>
  <si>
    <t xml:space="preserve"> EXCEDENT / DEFICIT</t>
  </si>
  <si>
    <t>TRIM. I</t>
  </si>
  <si>
    <t>TRIM. II</t>
  </si>
  <si>
    <t>TRIM. III</t>
  </si>
  <si>
    <t xml:space="preserve"> ANUL 2015</t>
  </si>
  <si>
    <t>la Hotararea C. J. Arges nr. ___ / __.03.2015</t>
  </si>
  <si>
    <t>LA BUGETUL LOCAL PE ANUL 2015</t>
  </si>
  <si>
    <t xml:space="preserve">  ALTE SERVICII PUBLICE  GENERALE</t>
  </si>
  <si>
    <t>54.02</t>
  </si>
  <si>
    <t>Fond de rezerva bugetara la dispozitia consiliului judetean</t>
  </si>
  <si>
    <t>54.02.05</t>
  </si>
  <si>
    <t>Fond de rezerva bugetara</t>
  </si>
  <si>
    <t>50.04</t>
  </si>
  <si>
    <t>Alte servicii  publice generale</t>
  </si>
  <si>
    <t>Transferuri din bugetul consiliului judetean pentru acordarea de ajutoare unor unitati aflate in extrema dificultate din care:</t>
  </si>
  <si>
    <t>51.01.24</t>
  </si>
  <si>
    <t>Comuna Aninoasa</t>
  </si>
  <si>
    <t>Alte transferuri de capital catre institutii publice</t>
  </si>
  <si>
    <t>51.02.29</t>
  </si>
  <si>
    <t>Proiect "Centru Europe Direct"</t>
  </si>
  <si>
    <t>56.16.03</t>
  </si>
  <si>
    <t>Alte facilitati si instrumente postaderare</t>
  </si>
  <si>
    <t>56.16</t>
  </si>
  <si>
    <t>ANEXA 1</t>
  </si>
  <si>
    <t>Subventii din bugetul de stat pt finantarea unitatilor de asistenta medico-sociala</t>
  </si>
  <si>
    <t>42.02.35</t>
  </si>
  <si>
    <t>ASISTENTA SOCIALA</t>
  </si>
  <si>
    <t>68.02</t>
  </si>
  <si>
    <t>Camin Persoane Varstnice Mozaceni</t>
  </si>
  <si>
    <t>68.02.04</t>
  </si>
  <si>
    <t>Cheltuieli cu bunuri si servicii</t>
  </si>
  <si>
    <t>E</t>
  </si>
  <si>
    <t>SANATATE</t>
  </si>
  <si>
    <t>66.02</t>
  </si>
  <si>
    <t>Unitatea de asistenta medico-sociala Calinesti</t>
  </si>
  <si>
    <t>66.02.06.03</t>
  </si>
  <si>
    <t>Transferuri din bugetele locale pentru finantarea unitatilor medico-sociale , din care:</t>
  </si>
  <si>
    <t>51.01.39</t>
  </si>
  <si>
    <t xml:space="preserve">                   pentru cheltuieli de personal</t>
  </si>
  <si>
    <t>Unitatea de asistenta medico-sociala Suici</t>
  </si>
  <si>
    <t>Unitatea de asistenta medico-sociala Dedulesti</t>
  </si>
  <si>
    <t xml:space="preserve">                  pentru cheltuieli cu bunuri si servicii</t>
  </si>
  <si>
    <t>F</t>
  </si>
  <si>
    <t>Unitatea de asistenta medico-sociala Rucar</t>
  </si>
  <si>
    <t>Unitatea de asistenta medico-sociala Domnesti</t>
  </si>
  <si>
    <t>Subventii primite de la bugetul de stat pentru finantarea investitiilor pentru institutiile publice de asistenta sociala</t>
  </si>
  <si>
    <t>42.02.52</t>
  </si>
  <si>
    <t>68.02.12</t>
  </si>
  <si>
    <t>74.02</t>
  </si>
  <si>
    <t>PROTECTIA MEDIULUI</t>
  </si>
  <si>
    <r>
      <t xml:space="preserve">Proiect </t>
    </r>
    <r>
      <rPr>
        <b/>
        <sz val="10"/>
        <rFont val="Times New Roman"/>
        <family val="1"/>
        <charset val="238"/>
      </rPr>
      <t>"Managementul Integrat al Deseurilor Solide in judetul Arges"</t>
    </r>
  </si>
  <si>
    <t>74.02.05.02</t>
  </si>
  <si>
    <t>TOTAL CHELTUIELI (A+B+C+D+E+F)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</si>
</sst>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4">
    <xf numFmtId="0" fontId="0" fillId="0" borderId="0"/>
    <xf numFmtId="0" fontId="6" fillId="3" borderId="0" applyNumberFormat="0" applyBorder="0" applyAlignment="0" applyProtection="0"/>
    <xf numFmtId="0" fontId="9" fillId="0" borderId="0"/>
    <xf numFmtId="0" fontId="11" fillId="0" borderId="0"/>
  </cellStyleXfs>
  <cellXfs count="79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4" fontId="4" fillId="0" borderId="1" xfId="0" applyNumberFormat="1" applyFont="1" applyBorder="1"/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0" fontId="5" fillId="4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1" xfId="0" applyFont="1" applyFill="1" applyBorder="1"/>
    <xf numFmtId="0" fontId="5" fillId="2" borderId="1" xfId="0" applyFont="1" applyFill="1" applyBorder="1" applyAlignment="1">
      <alignment vertical="top" wrapText="1"/>
    </xf>
    <xf numFmtId="0" fontId="5" fillId="2" borderId="4" xfId="0" applyFont="1" applyFill="1" applyBorder="1"/>
    <xf numFmtId="0" fontId="8" fillId="0" borderId="1" xfId="0" applyFont="1" applyBorder="1" applyAlignment="1">
      <alignment horizontal="center"/>
    </xf>
    <xf numFmtId="0" fontId="10" fillId="0" borderId="0" xfId="0" applyFont="1"/>
    <xf numFmtId="0" fontId="0" fillId="0" borderId="1" xfId="0" applyBorder="1"/>
    <xf numFmtId="0" fontId="0" fillId="2" borderId="1" xfId="0" applyFill="1" applyBorder="1"/>
    <xf numFmtId="2" fontId="4" fillId="2" borderId="1" xfId="0" applyNumberFormat="1" applyFont="1" applyFill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vertical="top" wrapText="1"/>
    </xf>
    <xf numFmtId="0" fontId="4" fillId="2" borderId="5" xfId="0" applyFont="1" applyFill="1" applyBorder="1"/>
    <xf numFmtId="0" fontId="4" fillId="2" borderId="4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6" xfId="3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 vertical="center"/>
    </xf>
    <xf numFmtId="2" fontId="5" fillId="4" borderId="1" xfId="0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2" fontId="5" fillId="2" borderId="1" xfId="0" applyNumberFormat="1" applyFont="1" applyFill="1" applyBorder="1"/>
    <xf numFmtId="0" fontId="5" fillId="4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4">
    <cellStyle name="Good" xfId="1" builtinId="26"/>
    <cellStyle name="Normal" xfId="0" builtinId="0"/>
    <cellStyle name="Normal_Anexa F 140 146 10.07" xfId="2"/>
    <cellStyle name="Normal_Machete buget 99" xfId="3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3"/>
  <sheetViews>
    <sheetView tabSelected="1" topLeftCell="A16" workbookViewId="0">
      <selection activeCell="G71" sqref="G71"/>
    </sheetView>
  </sheetViews>
  <sheetFormatPr defaultRowHeight="12.75"/>
  <cols>
    <col min="1" max="1" width="4" customWidth="1"/>
    <col min="2" max="2" width="39.28515625" customWidth="1"/>
    <col min="3" max="3" width="12" customWidth="1"/>
    <col min="4" max="4" width="9.42578125" customWidth="1"/>
    <col min="5" max="5" width="8.28515625" customWidth="1"/>
    <col min="6" max="6" width="8" customWidth="1"/>
    <col min="7" max="7" width="7.85546875" customWidth="1"/>
    <col min="8" max="8" width="8.5703125" customWidth="1"/>
  </cols>
  <sheetData>
    <row r="1" spans="1:8" s="12" customFormat="1" ht="15.75">
      <c r="A1" s="73" t="s">
        <v>6</v>
      </c>
      <c r="B1" s="73"/>
      <c r="C1" s="73"/>
      <c r="D1" s="73"/>
    </row>
    <row r="2" spans="1:8" s="12" customFormat="1" ht="15.75">
      <c r="A2" s="66"/>
      <c r="B2" s="66"/>
      <c r="C2" s="66"/>
      <c r="D2" s="66"/>
    </row>
    <row r="3" spans="1:8" s="11" customFormat="1" ht="15.75">
      <c r="F3" s="74" t="s">
        <v>60</v>
      </c>
      <c r="G3" s="74"/>
      <c r="H3" s="75"/>
    </row>
    <row r="4" spans="1:8" s="11" customFormat="1" ht="15.75">
      <c r="A4" s="76" t="s">
        <v>42</v>
      </c>
      <c r="B4" s="77"/>
      <c r="C4" s="77"/>
      <c r="D4" s="77"/>
      <c r="E4" s="72"/>
      <c r="F4" s="72"/>
      <c r="G4" s="72"/>
      <c r="H4" s="72"/>
    </row>
    <row r="5" spans="1:8" s="11" customFormat="1" ht="15.75">
      <c r="A5" s="67"/>
      <c r="B5" s="68"/>
      <c r="C5" s="68"/>
      <c r="D5" s="68"/>
    </row>
    <row r="6" spans="1:8" s="11" customFormat="1" ht="15.75">
      <c r="A6" s="78" t="s">
        <v>0</v>
      </c>
      <c r="B6" s="71"/>
      <c r="C6" s="71"/>
      <c r="D6" s="71"/>
      <c r="E6" s="72"/>
      <c r="F6" s="72"/>
      <c r="G6" s="72"/>
      <c r="H6" s="72"/>
    </row>
    <row r="7" spans="1:8" s="11" customFormat="1" ht="15.75">
      <c r="A7" s="78" t="s">
        <v>43</v>
      </c>
      <c r="B7" s="71"/>
      <c r="C7" s="71"/>
      <c r="D7" s="71"/>
      <c r="E7" s="72"/>
      <c r="F7" s="72"/>
      <c r="G7" s="72"/>
      <c r="H7" s="72"/>
    </row>
    <row r="8" spans="1:8" s="11" customFormat="1" ht="15.75">
      <c r="A8" s="70" t="s">
        <v>10</v>
      </c>
      <c r="B8" s="71"/>
      <c r="C8" s="71"/>
      <c r="D8" s="71"/>
      <c r="E8" s="72"/>
      <c r="F8" s="72"/>
      <c r="G8" s="72"/>
      <c r="H8" s="72"/>
    </row>
    <row r="9" spans="1:8" s="11" customFormat="1" ht="15.75">
      <c r="A9" s="63"/>
      <c r="B9" s="64"/>
      <c r="C9" s="64"/>
      <c r="D9" s="64"/>
      <c r="E9" s="65"/>
    </row>
    <row r="10" spans="1:8" ht="15.75">
      <c r="C10" s="69"/>
      <c r="H10" s="21" t="s">
        <v>7</v>
      </c>
    </row>
    <row r="11" spans="1:8" ht="31.5" customHeight="1">
      <c r="A11" s="20" t="s">
        <v>1</v>
      </c>
      <c r="B11" s="15" t="s">
        <v>20</v>
      </c>
      <c r="C11" s="15" t="s">
        <v>2</v>
      </c>
      <c r="D11" s="16" t="s">
        <v>41</v>
      </c>
      <c r="E11" s="15" t="s">
        <v>38</v>
      </c>
      <c r="F11" s="15" t="s">
        <v>39</v>
      </c>
      <c r="G11" s="15" t="s">
        <v>40</v>
      </c>
      <c r="H11" s="15" t="s">
        <v>22</v>
      </c>
    </row>
    <row r="12" spans="1:8" ht="16.5" customHeight="1">
      <c r="A12" s="5"/>
      <c r="B12" s="6" t="s">
        <v>23</v>
      </c>
      <c r="C12" s="6"/>
      <c r="D12" s="26">
        <f>E12+F12+G12+H12</f>
        <v>944.90999999999985</v>
      </c>
      <c r="E12" s="26">
        <f>E13+E15</f>
        <v>1004.5699999999999</v>
      </c>
      <c r="F12" s="26">
        <f>F13+F15</f>
        <v>-83.43</v>
      </c>
      <c r="G12" s="26">
        <f>G13+G15</f>
        <v>-81.430000000000007</v>
      </c>
      <c r="H12" s="26">
        <f>H13+H15</f>
        <v>105.2</v>
      </c>
    </row>
    <row r="13" spans="1:8" ht="16.5" customHeight="1">
      <c r="A13" s="6" t="s">
        <v>3</v>
      </c>
      <c r="B13" s="23" t="s">
        <v>21</v>
      </c>
      <c r="C13" s="6"/>
      <c r="D13" s="26">
        <f t="shared" ref="D13:D79" si="0">E13+F13+G13+H13</f>
        <v>-87.090000000000018</v>
      </c>
      <c r="E13" s="26">
        <f>E14</f>
        <v>-27.430000000000007</v>
      </c>
      <c r="F13" s="26">
        <f t="shared" ref="F13:H13" si="1">F14</f>
        <v>-83.43</v>
      </c>
      <c r="G13" s="26">
        <f t="shared" si="1"/>
        <v>-81.430000000000007</v>
      </c>
      <c r="H13" s="26">
        <f t="shared" si="1"/>
        <v>105.2</v>
      </c>
    </row>
    <row r="14" spans="1:8" s="14" customFormat="1" ht="26.25" customHeight="1">
      <c r="A14" s="4">
        <v>1</v>
      </c>
      <c r="B14" s="13" t="s">
        <v>61</v>
      </c>
      <c r="C14" s="4" t="s">
        <v>62</v>
      </c>
      <c r="D14" s="26">
        <f t="shared" si="0"/>
        <v>-87.090000000000018</v>
      </c>
      <c r="E14" s="43">
        <f>96.57-124</f>
        <v>-27.430000000000007</v>
      </c>
      <c r="F14" s="43">
        <f>96.57-180</f>
        <v>-83.43</v>
      </c>
      <c r="G14" s="43">
        <f>96.57-178</f>
        <v>-81.430000000000007</v>
      </c>
      <c r="H14" s="43">
        <f>32.2+73</f>
        <v>105.2</v>
      </c>
    </row>
    <row r="15" spans="1:8" ht="18" customHeight="1">
      <c r="A15" s="6" t="s">
        <v>4</v>
      </c>
      <c r="B15" s="7" t="s">
        <v>8</v>
      </c>
      <c r="C15" s="6"/>
      <c r="D15" s="26">
        <f t="shared" si="0"/>
        <v>1032</v>
      </c>
      <c r="E15" s="28">
        <f>E16+E17+E18+E19</f>
        <v>1032</v>
      </c>
      <c r="F15" s="28">
        <f t="shared" ref="F15:H15" si="2">F16+F17+F18+F19</f>
        <v>0</v>
      </c>
      <c r="G15" s="28">
        <f t="shared" si="2"/>
        <v>0</v>
      </c>
      <c r="H15" s="28">
        <f t="shared" si="2"/>
        <v>0</v>
      </c>
    </row>
    <row r="16" spans="1:8" ht="39" customHeight="1">
      <c r="A16" s="4">
        <v>1</v>
      </c>
      <c r="B16" s="3" t="s">
        <v>11</v>
      </c>
      <c r="C16" s="2" t="s">
        <v>12</v>
      </c>
      <c r="D16" s="26">
        <f t="shared" si="0"/>
        <v>177.73</v>
      </c>
      <c r="E16" s="25">
        <f>2.6+79.56+95.57</f>
        <v>177.73</v>
      </c>
      <c r="F16" s="41"/>
      <c r="G16" s="41"/>
      <c r="H16" s="41"/>
    </row>
    <row r="17" spans="1:8" ht="42" customHeight="1">
      <c r="A17" s="4">
        <v>2</v>
      </c>
      <c r="B17" s="3" t="s">
        <v>82</v>
      </c>
      <c r="C17" s="2" t="s">
        <v>83</v>
      </c>
      <c r="D17" s="26">
        <f t="shared" si="0"/>
        <v>527</v>
      </c>
      <c r="E17" s="25">
        <v>527</v>
      </c>
      <c r="F17" s="41"/>
      <c r="G17" s="41"/>
      <c r="H17" s="41"/>
    </row>
    <row r="18" spans="1:8" ht="39" customHeight="1">
      <c r="A18" s="4">
        <v>3</v>
      </c>
      <c r="B18" s="3" t="s">
        <v>24</v>
      </c>
      <c r="C18" s="19" t="s">
        <v>25</v>
      </c>
      <c r="D18" s="26">
        <f t="shared" si="0"/>
        <v>6.2</v>
      </c>
      <c r="E18" s="25">
        <v>6.2</v>
      </c>
      <c r="F18" s="41"/>
      <c r="G18" s="41"/>
      <c r="H18" s="41"/>
    </row>
    <row r="19" spans="1:8" ht="39" customHeight="1">
      <c r="A19" s="4">
        <v>4</v>
      </c>
      <c r="B19" s="3" t="s">
        <v>29</v>
      </c>
      <c r="C19" s="2" t="s">
        <v>30</v>
      </c>
      <c r="D19" s="26">
        <f t="shared" si="0"/>
        <v>321.07</v>
      </c>
      <c r="E19" s="25">
        <f>17+304.07</f>
        <v>321.07</v>
      </c>
      <c r="F19" s="41"/>
      <c r="G19" s="41"/>
      <c r="H19" s="41"/>
    </row>
    <row r="20" spans="1:8" ht="16.5" customHeight="1">
      <c r="A20" s="7"/>
      <c r="B20" s="8" t="s">
        <v>89</v>
      </c>
      <c r="C20" s="6"/>
      <c r="D20" s="26">
        <f t="shared" si="0"/>
        <v>944.90999999999985</v>
      </c>
      <c r="E20" s="26">
        <f>E28+E54+E61+E68+E73</f>
        <v>1004.5699999999999</v>
      </c>
      <c r="F20" s="26">
        <f>F28+F54+F61+F68+F73</f>
        <v>-83.43</v>
      </c>
      <c r="G20" s="26">
        <f>G28+G54+G61+G68+G73</f>
        <v>-81.430000000000007</v>
      </c>
      <c r="H20" s="26">
        <f>H28+H54+H61+H68+H73</f>
        <v>105.2</v>
      </c>
    </row>
    <row r="21" spans="1:8" s="14" customFormat="1" ht="16.5" customHeight="1">
      <c r="A21" s="8" t="s">
        <v>3</v>
      </c>
      <c r="B21" s="34" t="s">
        <v>44</v>
      </c>
      <c r="C21" s="30" t="s">
        <v>45</v>
      </c>
      <c r="D21" s="26">
        <f t="shared" si="0"/>
        <v>0</v>
      </c>
      <c r="E21" s="26">
        <f t="shared" ref="E21" si="3">F21+G21+H21+I21</f>
        <v>0</v>
      </c>
      <c r="F21" s="26">
        <f t="shared" ref="F21" si="4">G21+H21+I21+J21</f>
        <v>0</v>
      </c>
      <c r="G21" s="26">
        <f t="shared" ref="G21" si="5">H21+I21+J21+K21</f>
        <v>0</v>
      </c>
      <c r="H21" s="26">
        <f t="shared" ref="H21" si="6">I21+J21+K21+L21</f>
        <v>0</v>
      </c>
    </row>
    <row r="22" spans="1:8" s="14" customFormat="1" ht="28.5" customHeight="1">
      <c r="A22" s="22"/>
      <c r="B22" s="44" t="s">
        <v>46</v>
      </c>
      <c r="C22" s="45" t="s">
        <v>47</v>
      </c>
      <c r="D22" s="26">
        <f>D23</f>
        <v>-200</v>
      </c>
      <c r="E22" s="29">
        <f>E23</f>
        <v>-200</v>
      </c>
      <c r="F22" s="29"/>
      <c r="G22" s="29"/>
      <c r="H22" s="29"/>
    </row>
    <row r="23" spans="1:8" s="14" customFormat="1" ht="16.5" customHeight="1">
      <c r="A23" s="22"/>
      <c r="B23" s="46" t="s">
        <v>21</v>
      </c>
      <c r="C23" s="17"/>
      <c r="D23" s="26">
        <f>D24</f>
        <v>-200</v>
      </c>
      <c r="E23" s="29">
        <f>E24</f>
        <v>-200</v>
      </c>
      <c r="F23" s="29"/>
      <c r="G23" s="29"/>
      <c r="H23" s="29"/>
    </row>
    <row r="24" spans="1:8" s="14" customFormat="1" ht="16.5" customHeight="1">
      <c r="A24" s="22"/>
      <c r="B24" s="36" t="s">
        <v>48</v>
      </c>
      <c r="C24" s="32" t="s">
        <v>49</v>
      </c>
      <c r="D24" s="26">
        <f t="shared" si="0"/>
        <v>-200</v>
      </c>
      <c r="E24" s="29">
        <v>-200</v>
      </c>
      <c r="F24" s="29"/>
      <c r="G24" s="29"/>
      <c r="H24" s="29"/>
    </row>
    <row r="25" spans="1:8" s="14" customFormat="1" ht="21.75" customHeight="1">
      <c r="A25" s="22"/>
      <c r="B25" s="37" t="s">
        <v>50</v>
      </c>
      <c r="C25" s="47" t="s">
        <v>28</v>
      </c>
      <c r="D25" s="26">
        <f>D26</f>
        <v>200</v>
      </c>
      <c r="E25" s="29">
        <f>E26</f>
        <v>200</v>
      </c>
      <c r="F25" s="29"/>
      <c r="G25" s="29"/>
      <c r="H25" s="29"/>
    </row>
    <row r="26" spans="1:8" s="14" customFormat="1" ht="43.5" customHeight="1">
      <c r="A26" s="22"/>
      <c r="B26" s="3" t="s">
        <v>51</v>
      </c>
      <c r="C26" s="48" t="s">
        <v>52</v>
      </c>
      <c r="D26" s="26">
        <f>D27</f>
        <v>200</v>
      </c>
      <c r="E26" s="29">
        <f>E27</f>
        <v>200</v>
      </c>
      <c r="F26" s="29"/>
      <c r="G26" s="29"/>
      <c r="H26" s="29"/>
    </row>
    <row r="27" spans="1:8" s="14" customFormat="1" ht="16.5" customHeight="1">
      <c r="A27" s="22"/>
      <c r="B27" s="31" t="s">
        <v>53</v>
      </c>
      <c r="C27" s="32"/>
      <c r="D27" s="26">
        <f t="shared" si="0"/>
        <v>200</v>
      </c>
      <c r="E27" s="29">
        <v>200</v>
      </c>
      <c r="F27" s="29"/>
      <c r="G27" s="29"/>
      <c r="H27" s="29"/>
    </row>
    <row r="28" spans="1:8" s="14" customFormat="1" ht="18.75" customHeight="1">
      <c r="A28" s="6" t="s">
        <v>4</v>
      </c>
      <c r="B28" s="23" t="s">
        <v>69</v>
      </c>
      <c r="C28" s="6" t="s">
        <v>70</v>
      </c>
      <c r="D28" s="26">
        <f t="shared" si="0"/>
        <v>-409</v>
      </c>
      <c r="E28" s="57">
        <f>E29+E34+E39+E44+E49</f>
        <v>-124</v>
      </c>
      <c r="F28" s="57">
        <f t="shared" ref="F28:H28" si="7">F29+F34+F39+F44+F49</f>
        <v>-180</v>
      </c>
      <c r="G28" s="57">
        <f t="shared" si="7"/>
        <v>-178</v>
      </c>
      <c r="H28" s="57">
        <f t="shared" si="7"/>
        <v>73</v>
      </c>
    </row>
    <row r="29" spans="1:8" s="14" customFormat="1" ht="18.75" customHeight="1">
      <c r="A29" s="22"/>
      <c r="B29" s="53" t="s">
        <v>71</v>
      </c>
      <c r="C29" s="54" t="s">
        <v>72</v>
      </c>
      <c r="D29" s="26">
        <f t="shared" si="0"/>
        <v>-2</v>
      </c>
      <c r="E29" s="59">
        <f>E30</f>
        <v>-6</v>
      </c>
      <c r="F29" s="59">
        <f t="shared" ref="F29:H30" si="8">F30</f>
        <v>0</v>
      </c>
      <c r="G29" s="59">
        <f t="shared" si="8"/>
        <v>0</v>
      </c>
      <c r="H29" s="59">
        <f t="shared" si="8"/>
        <v>4</v>
      </c>
    </row>
    <row r="30" spans="1:8" s="14" customFormat="1" ht="18.75" customHeight="1">
      <c r="A30" s="22"/>
      <c r="B30" s="24" t="s">
        <v>21</v>
      </c>
      <c r="C30" s="17"/>
      <c r="D30" s="26">
        <f t="shared" si="0"/>
        <v>-2</v>
      </c>
      <c r="E30" s="43">
        <f>E31</f>
        <v>-6</v>
      </c>
      <c r="F30" s="43">
        <f t="shared" si="8"/>
        <v>0</v>
      </c>
      <c r="G30" s="43">
        <f t="shared" si="8"/>
        <v>0</v>
      </c>
      <c r="H30" s="43">
        <f t="shared" si="8"/>
        <v>4</v>
      </c>
    </row>
    <row r="31" spans="1:8" s="14" customFormat="1" ht="30" customHeight="1">
      <c r="A31" s="22"/>
      <c r="B31" s="33" t="s">
        <v>73</v>
      </c>
      <c r="C31" s="2" t="s">
        <v>74</v>
      </c>
      <c r="D31" s="26">
        <f t="shared" si="0"/>
        <v>-2</v>
      </c>
      <c r="E31" s="43">
        <f>E32+E33</f>
        <v>-6</v>
      </c>
      <c r="F31" s="43">
        <f t="shared" ref="F31:H31" si="9">F32+F33</f>
        <v>0</v>
      </c>
      <c r="G31" s="43">
        <f t="shared" si="9"/>
        <v>0</v>
      </c>
      <c r="H31" s="43">
        <f t="shared" si="9"/>
        <v>4</v>
      </c>
    </row>
    <row r="32" spans="1:8" s="14" customFormat="1" ht="18.75" customHeight="1">
      <c r="A32" s="22"/>
      <c r="B32" s="33" t="s">
        <v>75</v>
      </c>
      <c r="C32" s="1"/>
      <c r="D32" s="26">
        <f t="shared" si="0"/>
        <v>0</v>
      </c>
      <c r="E32" s="43">
        <v>-1</v>
      </c>
      <c r="F32" s="43"/>
      <c r="G32" s="43"/>
      <c r="H32" s="43">
        <v>1</v>
      </c>
    </row>
    <row r="33" spans="1:8" s="14" customFormat="1" ht="18.75" customHeight="1">
      <c r="A33" s="22"/>
      <c r="B33" s="33" t="s">
        <v>78</v>
      </c>
      <c r="C33" s="1"/>
      <c r="D33" s="26">
        <f t="shared" si="0"/>
        <v>-2</v>
      </c>
      <c r="E33" s="43">
        <v>-5</v>
      </c>
      <c r="F33" s="43"/>
      <c r="G33" s="43"/>
      <c r="H33" s="43">
        <v>3</v>
      </c>
    </row>
    <row r="34" spans="1:8" s="14" customFormat="1" ht="18.75" customHeight="1">
      <c r="A34" s="22"/>
      <c r="B34" s="53" t="s">
        <v>77</v>
      </c>
      <c r="C34" s="56" t="s">
        <v>72</v>
      </c>
      <c r="D34" s="26">
        <f t="shared" si="0"/>
        <v>-16</v>
      </c>
      <c r="E34" s="59">
        <f>E35</f>
        <v>-10</v>
      </c>
      <c r="F34" s="59">
        <f t="shared" ref="F34:H35" si="10">F35</f>
        <v>-8</v>
      </c>
      <c r="G34" s="59">
        <f t="shared" si="10"/>
        <v>-8</v>
      </c>
      <c r="H34" s="59">
        <f t="shared" si="10"/>
        <v>10</v>
      </c>
    </row>
    <row r="35" spans="1:8" s="14" customFormat="1" ht="18.75" customHeight="1">
      <c r="A35" s="22"/>
      <c r="B35" s="24" t="s">
        <v>21</v>
      </c>
      <c r="C35" s="17"/>
      <c r="D35" s="26">
        <f t="shared" si="0"/>
        <v>-16</v>
      </c>
      <c r="E35" s="43">
        <f>E36</f>
        <v>-10</v>
      </c>
      <c r="F35" s="43">
        <f t="shared" si="10"/>
        <v>-8</v>
      </c>
      <c r="G35" s="43">
        <f t="shared" si="10"/>
        <v>-8</v>
      </c>
      <c r="H35" s="43">
        <f t="shared" si="10"/>
        <v>10</v>
      </c>
    </row>
    <row r="36" spans="1:8" s="14" customFormat="1" ht="27.75" customHeight="1">
      <c r="A36" s="22"/>
      <c r="B36" s="33" t="s">
        <v>73</v>
      </c>
      <c r="C36" s="2" t="s">
        <v>74</v>
      </c>
      <c r="D36" s="26">
        <f t="shared" si="0"/>
        <v>-16</v>
      </c>
      <c r="E36" s="43">
        <f>E37+E38</f>
        <v>-10</v>
      </c>
      <c r="F36" s="43">
        <f t="shared" ref="F36:H36" si="11">F37+F38</f>
        <v>-8</v>
      </c>
      <c r="G36" s="43">
        <f t="shared" si="11"/>
        <v>-8</v>
      </c>
      <c r="H36" s="43">
        <f t="shared" si="11"/>
        <v>10</v>
      </c>
    </row>
    <row r="37" spans="1:8" s="14" customFormat="1" ht="18.75" customHeight="1">
      <c r="A37" s="22"/>
      <c r="B37" s="33" t="s">
        <v>75</v>
      </c>
      <c r="C37" s="1"/>
      <c r="D37" s="26">
        <f t="shared" si="0"/>
        <v>-2</v>
      </c>
      <c r="E37" s="43">
        <v>-4</v>
      </c>
      <c r="F37" s="43">
        <v>-4</v>
      </c>
      <c r="G37" s="43">
        <v>-4</v>
      </c>
      <c r="H37" s="43">
        <v>10</v>
      </c>
    </row>
    <row r="38" spans="1:8" s="14" customFormat="1" ht="18.75" customHeight="1">
      <c r="A38" s="22"/>
      <c r="B38" s="33" t="s">
        <v>78</v>
      </c>
      <c r="C38" s="1"/>
      <c r="D38" s="26">
        <f t="shared" si="0"/>
        <v>-14</v>
      </c>
      <c r="E38" s="43">
        <v>-6</v>
      </c>
      <c r="F38" s="43">
        <v>-4</v>
      </c>
      <c r="G38" s="43">
        <v>-4</v>
      </c>
      <c r="H38" s="43"/>
    </row>
    <row r="39" spans="1:8" s="14" customFormat="1" ht="18.75" customHeight="1">
      <c r="A39" s="22"/>
      <c r="B39" s="53" t="s">
        <v>76</v>
      </c>
      <c r="C39" s="56" t="s">
        <v>72</v>
      </c>
      <c r="D39" s="26">
        <f t="shared" si="0"/>
        <v>-181</v>
      </c>
      <c r="E39" s="59">
        <f>E40</f>
        <v>-98</v>
      </c>
      <c r="F39" s="59">
        <f t="shared" ref="F39:H40" si="12">F40</f>
        <v>-95</v>
      </c>
      <c r="G39" s="59">
        <f t="shared" si="12"/>
        <v>-33</v>
      </c>
      <c r="H39" s="59">
        <f t="shared" si="12"/>
        <v>45</v>
      </c>
    </row>
    <row r="40" spans="1:8" s="14" customFormat="1" ht="18.75" customHeight="1">
      <c r="A40" s="22"/>
      <c r="B40" s="24" t="s">
        <v>21</v>
      </c>
      <c r="C40" s="17"/>
      <c r="D40" s="26">
        <f t="shared" si="0"/>
        <v>-181</v>
      </c>
      <c r="E40" s="43">
        <f>E41</f>
        <v>-98</v>
      </c>
      <c r="F40" s="43">
        <f t="shared" si="12"/>
        <v>-95</v>
      </c>
      <c r="G40" s="43">
        <f t="shared" si="12"/>
        <v>-33</v>
      </c>
      <c r="H40" s="43">
        <f t="shared" si="12"/>
        <v>45</v>
      </c>
    </row>
    <row r="41" spans="1:8" s="14" customFormat="1" ht="30" customHeight="1">
      <c r="A41" s="22"/>
      <c r="B41" s="33" t="s">
        <v>73</v>
      </c>
      <c r="C41" s="2" t="s">
        <v>74</v>
      </c>
      <c r="D41" s="26">
        <f t="shared" si="0"/>
        <v>-181</v>
      </c>
      <c r="E41" s="43">
        <f>E42+E43</f>
        <v>-98</v>
      </c>
      <c r="F41" s="43">
        <f t="shared" ref="F41:H41" si="13">F42+F43</f>
        <v>-95</v>
      </c>
      <c r="G41" s="43">
        <f t="shared" si="13"/>
        <v>-33</v>
      </c>
      <c r="H41" s="43">
        <f t="shared" si="13"/>
        <v>45</v>
      </c>
    </row>
    <row r="42" spans="1:8" s="14" customFormat="1" ht="18.75" customHeight="1">
      <c r="A42" s="22"/>
      <c r="B42" s="33" t="s">
        <v>75</v>
      </c>
      <c r="C42" s="17"/>
      <c r="D42" s="26">
        <f t="shared" si="0"/>
        <v>-101</v>
      </c>
      <c r="E42" s="43">
        <v>-70</v>
      </c>
      <c r="F42" s="43">
        <v>-68</v>
      </c>
      <c r="G42" s="43">
        <v>-8</v>
      </c>
      <c r="H42" s="43">
        <v>45</v>
      </c>
    </row>
    <row r="43" spans="1:8" s="14" customFormat="1" ht="18.75" customHeight="1">
      <c r="A43" s="22"/>
      <c r="B43" s="33" t="s">
        <v>78</v>
      </c>
      <c r="C43" s="17"/>
      <c r="D43" s="26">
        <f t="shared" si="0"/>
        <v>-80</v>
      </c>
      <c r="E43" s="43">
        <v>-28</v>
      </c>
      <c r="F43" s="43">
        <v>-27</v>
      </c>
      <c r="G43" s="43">
        <v>-25</v>
      </c>
      <c r="H43" s="43"/>
    </row>
    <row r="44" spans="1:8" s="14" customFormat="1" ht="18.75" customHeight="1">
      <c r="A44" s="22"/>
      <c r="B44" s="53" t="s">
        <v>80</v>
      </c>
      <c r="C44" s="54" t="s">
        <v>72</v>
      </c>
      <c r="D44" s="26">
        <f t="shared" si="0"/>
        <v>-125</v>
      </c>
      <c r="E44" s="59">
        <f>E45</f>
        <v>-5</v>
      </c>
      <c r="F44" s="59">
        <f t="shared" ref="F44:H45" si="14">F45</f>
        <v>-67</v>
      </c>
      <c r="G44" s="59">
        <f t="shared" si="14"/>
        <v>-67</v>
      </c>
      <c r="H44" s="59">
        <f t="shared" si="14"/>
        <v>14</v>
      </c>
    </row>
    <row r="45" spans="1:8" s="14" customFormat="1" ht="18.75" customHeight="1">
      <c r="A45" s="22"/>
      <c r="B45" s="24" t="s">
        <v>21</v>
      </c>
      <c r="C45" s="17"/>
      <c r="D45" s="26">
        <f t="shared" si="0"/>
        <v>-125</v>
      </c>
      <c r="E45" s="43">
        <f>E46</f>
        <v>-5</v>
      </c>
      <c r="F45" s="43">
        <f t="shared" si="14"/>
        <v>-67</v>
      </c>
      <c r="G45" s="43">
        <f t="shared" si="14"/>
        <v>-67</v>
      </c>
      <c r="H45" s="43">
        <f t="shared" si="14"/>
        <v>14</v>
      </c>
    </row>
    <row r="46" spans="1:8" s="14" customFormat="1" ht="30" customHeight="1">
      <c r="A46" s="22"/>
      <c r="B46" s="33" t="s">
        <v>73</v>
      </c>
      <c r="C46" s="2" t="s">
        <v>74</v>
      </c>
      <c r="D46" s="26">
        <f t="shared" si="0"/>
        <v>-125</v>
      </c>
      <c r="E46" s="43">
        <f>E47+E48</f>
        <v>-5</v>
      </c>
      <c r="F46" s="43">
        <f t="shared" ref="F46:H46" si="15">F47+F48</f>
        <v>-67</v>
      </c>
      <c r="G46" s="43">
        <f t="shared" si="15"/>
        <v>-67</v>
      </c>
      <c r="H46" s="43">
        <f t="shared" si="15"/>
        <v>14</v>
      </c>
    </row>
    <row r="47" spans="1:8" s="14" customFormat="1" ht="18.75" customHeight="1">
      <c r="A47" s="22"/>
      <c r="B47" s="33" t="s">
        <v>75</v>
      </c>
      <c r="C47" s="17"/>
      <c r="D47" s="26">
        <f t="shared" si="0"/>
        <v>-104</v>
      </c>
      <c r="E47" s="43"/>
      <c r="F47" s="43">
        <v>-59</v>
      </c>
      <c r="G47" s="43">
        <v>-59</v>
      </c>
      <c r="H47" s="43">
        <v>14</v>
      </c>
    </row>
    <row r="48" spans="1:8" s="14" customFormat="1" ht="18.75" customHeight="1">
      <c r="A48" s="22"/>
      <c r="B48" s="33" t="s">
        <v>78</v>
      </c>
      <c r="C48" s="1"/>
      <c r="D48" s="26">
        <f t="shared" si="0"/>
        <v>-21</v>
      </c>
      <c r="E48" s="43">
        <v>-5</v>
      </c>
      <c r="F48" s="43">
        <v>-8</v>
      </c>
      <c r="G48" s="43">
        <v>-8</v>
      </c>
      <c r="H48" s="43"/>
    </row>
    <row r="49" spans="1:8" s="14" customFormat="1" ht="18.75" customHeight="1">
      <c r="A49" s="22"/>
      <c r="B49" s="53" t="s">
        <v>81</v>
      </c>
      <c r="C49" s="56" t="s">
        <v>72</v>
      </c>
      <c r="D49" s="26">
        <f t="shared" si="0"/>
        <v>-85</v>
      </c>
      <c r="E49" s="59">
        <f>E50</f>
        <v>-5</v>
      </c>
      <c r="F49" s="59">
        <f t="shared" ref="F49:H50" si="16">F50</f>
        <v>-10</v>
      </c>
      <c r="G49" s="59">
        <f t="shared" si="16"/>
        <v>-70</v>
      </c>
      <c r="H49" s="59">
        <f t="shared" si="16"/>
        <v>0</v>
      </c>
    </row>
    <row r="50" spans="1:8" s="14" customFormat="1" ht="18.75" customHeight="1">
      <c r="A50" s="22"/>
      <c r="B50" s="24" t="s">
        <v>21</v>
      </c>
      <c r="C50" s="17"/>
      <c r="D50" s="26">
        <f t="shared" si="0"/>
        <v>-85</v>
      </c>
      <c r="E50" s="43">
        <f>E51</f>
        <v>-5</v>
      </c>
      <c r="F50" s="43">
        <f t="shared" si="16"/>
        <v>-10</v>
      </c>
      <c r="G50" s="43">
        <f t="shared" si="16"/>
        <v>-70</v>
      </c>
      <c r="H50" s="43">
        <f t="shared" si="16"/>
        <v>0</v>
      </c>
    </row>
    <row r="51" spans="1:8" s="14" customFormat="1" ht="29.25" customHeight="1">
      <c r="A51" s="22"/>
      <c r="B51" s="33" t="s">
        <v>73</v>
      </c>
      <c r="C51" s="2" t="s">
        <v>74</v>
      </c>
      <c r="D51" s="26">
        <f t="shared" si="0"/>
        <v>-85</v>
      </c>
      <c r="E51" s="43">
        <f>E52+E53</f>
        <v>-5</v>
      </c>
      <c r="F51" s="43">
        <f t="shared" ref="F51:H51" si="17">F52+F53</f>
        <v>-10</v>
      </c>
      <c r="G51" s="43">
        <f t="shared" si="17"/>
        <v>-70</v>
      </c>
      <c r="H51" s="43">
        <f t="shared" si="17"/>
        <v>0</v>
      </c>
    </row>
    <row r="52" spans="1:8" s="14" customFormat="1" ht="18.75" customHeight="1">
      <c r="A52" s="22"/>
      <c r="B52" s="33" t="s">
        <v>75</v>
      </c>
      <c r="C52" s="17"/>
      <c r="D52" s="26">
        <f t="shared" si="0"/>
        <v>-70</v>
      </c>
      <c r="E52" s="43"/>
      <c r="F52" s="43"/>
      <c r="G52" s="43">
        <v>-70</v>
      </c>
      <c r="H52" s="43"/>
    </row>
    <row r="53" spans="1:8" s="14" customFormat="1" ht="18.75" customHeight="1">
      <c r="A53" s="22"/>
      <c r="B53" s="33" t="s">
        <v>78</v>
      </c>
      <c r="C53" s="55"/>
      <c r="D53" s="26">
        <f t="shared" si="0"/>
        <v>-15</v>
      </c>
      <c r="E53" s="43">
        <v>-5</v>
      </c>
      <c r="F53" s="43">
        <v>-10</v>
      </c>
      <c r="G53" s="43"/>
      <c r="H53" s="43"/>
    </row>
    <row r="54" spans="1:8" s="14" customFormat="1" ht="18.75" customHeight="1">
      <c r="A54" s="6" t="s">
        <v>15</v>
      </c>
      <c r="B54" s="9" t="s">
        <v>26</v>
      </c>
      <c r="C54" s="6" t="s">
        <v>27</v>
      </c>
      <c r="D54" s="26">
        <f t="shared" si="0"/>
        <v>0</v>
      </c>
      <c r="E54" s="26">
        <f>E55</f>
        <v>0</v>
      </c>
      <c r="F54" s="26">
        <f t="shared" ref="F54:H54" si="18">F55</f>
        <v>0</v>
      </c>
      <c r="G54" s="26">
        <f t="shared" si="18"/>
        <v>0</v>
      </c>
      <c r="H54" s="26">
        <f t="shared" si="18"/>
        <v>0</v>
      </c>
    </row>
    <row r="55" spans="1:8" s="14" customFormat="1" ht="18.75" customHeight="1">
      <c r="A55" s="1"/>
      <c r="B55" s="38" t="s">
        <v>35</v>
      </c>
      <c r="C55" s="17" t="s">
        <v>36</v>
      </c>
      <c r="D55" s="26">
        <f t="shared" si="0"/>
        <v>0</v>
      </c>
      <c r="E55" s="29">
        <f>E57</f>
        <v>0</v>
      </c>
      <c r="F55" s="29">
        <f t="shared" ref="F55:H55" si="19">F57</f>
        <v>0</v>
      </c>
      <c r="G55" s="29">
        <f t="shared" si="19"/>
        <v>0</v>
      </c>
      <c r="H55" s="29">
        <f t="shared" si="19"/>
        <v>0</v>
      </c>
    </row>
    <row r="56" spans="1:8" s="14" customFormat="1" ht="18.75" customHeight="1">
      <c r="A56" s="1"/>
      <c r="B56" s="22" t="s">
        <v>56</v>
      </c>
      <c r="C56" s="17"/>
      <c r="D56" s="26"/>
      <c r="E56" s="29">
        <f>E57</f>
        <v>0</v>
      </c>
      <c r="F56" s="29">
        <f t="shared" ref="F56:H56" si="20">F57</f>
        <v>0</v>
      </c>
      <c r="G56" s="29">
        <f t="shared" si="20"/>
        <v>0</v>
      </c>
      <c r="H56" s="29">
        <f t="shared" si="20"/>
        <v>0</v>
      </c>
    </row>
    <row r="57" spans="1:8" s="14" customFormat="1" ht="18.75" customHeight="1">
      <c r="A57" s="1"/>
      <c r="B57" s="13" t="s">
        <v>9</v>
      </c>
      <c r="C57" s="17"/>
      <c r="D57" s="26">
        <f t="shared" si="0"/>
        <v>0</v>
      </c>
      <c r="E57" s="27">
        <f>E58+E60</f>
        <v>0</v>
      </c>
      <c r="F57" s="27">
        <f t="shared" ref="F57:H57" si="21">F58+F60</f>
        <v>0</v>
      </c>
      <c r="G57" s="27">
        <f t="shared" si="21"/>
        <v>0</v>
      </c>
      <c r="H57" s="27">
        <f t="shared" si="21"/>
        <v>0</v>
      </c>
    </row>
    <row r="58" spans="1:8" s="14" customFormat="1" ht="18.75" customHeight="1">
      <c r="A58" s="1"/>
      <c r="B58" s="33" t="s">
        <v>54</v>
      </c>
      <c r="C58" s="49" t="s">
        <v>55</v>
      </c>
      <c r="D58" s="26">
        <f t="shared" si="0"/>
        <v>62</v>
      </c>
      <c r="E58" s="27">
        <v>62</v>
      </c>
      <c r="F58" s="42"/>
      <c r="G58" s="42"/>
      <c r="H58" s="42"/>
    </row>
    <row r="59" spans="1:8" s="14" customFormat="1" ht="18.75" customHeight="1">
      <c r="A59" s="1"/>
      <c r="B59" s="33" t="s">
        <v>58</v>
      </c>
      <c r="C59" s="49" t="s">
        <v>59</v>
      </c>
      <c r="D59" s="26">
        <f t="shared" si="0"/>
        <v>-62</v>
      </c>
      <c r="E59" s="27">
        <f>E60</f>
        <v>-62</v>
      </c>
      <c r="F59" s="42"/>
      <c r="G59" s="42"/>
      <c r="H59" s="42"/>
    </row>
    <row r="60" spans="1:8" s="14" customFormat="1" ht="18.75" customHeight="1">
      <c r="A60" s="1"/>
      <c r="B60" s="3" t="s">
        <v>18</v>
      </c>
      <c r="C60" s="2" t="s">
        <v>57</v>
      </c>
      <c r="D60" s="26">
        <f t="shared" si="0"/>
        <v>-62</v>
      </c>
      <c r="E60" s="27">
        <v>-62</v>
      </c>
      <c r="F60" s="42"/>
      <c r="G60" s="42"/>
      <c r="H60" s="42"/>
    </row>
    <row r="61" spans="1:8" s="14" customFormat="1" ht="18.75" customHeight="1">
      <c r="A61" s="6" t="s">
        <v>5</v>
      </c>
      <c r="B61" s="50" t="s">
        <v>63</v>
      </c>
      <c r="C61" s="6" t="s">
        <v>64</v>
      </c>
      <c r="D61" s="26">
        <f t="shared" si="0"/>
        <v>848.90999999999985</v>
      </c>
      <c r="E61" s="26">
        <f>E62+E65</f>
        <v>623.56999999999994</v>
      </c>
      <c r="F61" s="26">
        <f t="shared" ref="F61:H61" si="22">F62+F65</f>
        <v>96.57</v>
      </c>
      <c r="G61" s="26">
        <f t="shared" si="22"/>
        <v>96.57</v>
      </c>
      <c r="H61" s="26">
        <f t="shared" si="22"/>
        <v>32.200000000000003</v>
      </c>
    </row>
    <row r="62" spans="1:8" s="14" customFormat="1" ht="18.75" customHeight="1">
      <c r="A62" s="1"/>
      <c r="B62" s="38" t="s">
        <v>65</v>
      </c>
      <c r="C62" s="17" t="s">
        <v>66</v>
      </c>
      <c r="D62" s="26">
        <f t="shared" si="0"/>
        <v>321.90999999999997</v>
      </c>
      <c r="E62" s="29">
        <f>E63</f>
        <v>96.57</v>
      </c>
      <c r="F62" s="29">
        <f t="shared" ref="F62:H63" si="23">F63</f>
        <v>96.57</v>
      </c>
      <c r="G62" s="29">
        <f t="shared" si="23"/>
        <v>96.57</v>
      </c>
      <c r="H62" s="29">
        <f t="shared" si="23"/>
        <v>32.200000000000003</v>
      </c>
    </row>
    <row r="63" spans="1:8" s="14" customFormat="1" ht="18.75" customHeight="1">
      <c r="A63" s="1"/>
      <c r="B63" s="51" t="s">
        <v>21</v>
      </c>
      <c r="C63" s="32"/>
      <c r="D63" s="26">
        <f t="shared" si="0"/>
        <v>321.90999999999997</v>
      </c>
      <c r="E63" s="27">
        <f>E64</f>
        <v>96.57</v>
      </c>
      <c r="F63" s="27">
        <f t="shared" si="23"/>
        <v>96.57</v>
      </c>
      <c r="G63" s="27">
        <f t="shared" si="23"/>
        <v>96.57</v>
      </c>
      <c r="H63" s="27">
        <f t="shared" si="23"/>
        <v>32.200000000000003</v>
      </c>
    </row>
    <row r="64" spans="1:8" s="14" customFormat="1" ht="18.75" customHeight="1">
      <c r="A64" s="1"/>
      <c r="B64" s="52" t="s">
        <v>67</v>
      </c>
      <c r="C64" s="32">
        <v>20</v>
      </c>
      <c r="D64" s="26">
        <f t="shared" si="0"/>
        <v>321.90999999999997</v>
      </c>
      <c r="E64" s="43">
        <v>96.57</v>
      </c>
      <c r="F64" s="43">
        <v>96.57</v>
      </c>
      <c r="G64" s="43">
        <v>96.57</v>
      </c>
      <c r="H64" s="43">
        <v>32.200000000000003</v>
      </c>
    </row>
    <row r="65" spans="1:8" s="14" customFormat="1" ht="18.75" customHeight="1">
      <c r="A65" s="1"/>
      <c r="B65" s="53" t="s">
        <v>76</v>
      </c>
      <c r="C65" s="17" t="s">
        <v>84</v>
      </c>
      <c r="D65" s="26">
        <f t="shared" si="0"/>
        <v>527</v>
      </c>
      <c r="E65" s="59">
        <f>E66</f>
        <v>527</v>
      </c>
      <c r="F65" s="59">
        <f t="shared" ref="F65:H65" si="24">F66</f>
        <v>0</v>
      </c>
      <c r="G65" s="59">
        <f t="shared" si="24"/>
        <v>0</v>
      </c>
      <c r="H65" s="59">
        <f t="shared" si="24"/>
        <v>0</v>
      </c>
    </row>
    <row r="66" spans="1:8" s="14" customFormat="1" ht="18.75" customHeight="1">
      <c r="A66" s="1"/>
      <c r="B66" s="58" t="s">
        <v>9</v>
      </c>
      <c r="C66" s="4"/>
      <c r="D66" s="26">
        <f t="shared" si="0"/>
        <v>527</v>
      </c>
      <c r="E66" s="43">
        <f>E67</f>
        <v>527</v>
      </c>
      <c r="F66" s="43"/>
      <c r="G66" s="43"/>
      <c r="H66" s="43"/>
    </row>
    <row r="67" spans="1:8" s="14" customFormat="1" ht="18.75" customHeight="1">
      <c r="A67" s="1"/>
      <c r="B67" s="13" t="s">
        <v>54</v>
      </c>
      <c r="C67" s="4" t="s">
        <v>55</v>
      </c>
      <c r="D67" s="26">
        <f t="shared" si="0"/>
        <v>527</v>
      </c>
      <c r="E67" s="43">
        <v>527</v>
      </c>
      <c r="F67" s="43"/>
      <c r="G67" s="43"/>
      <c r="H67" s="43"/>
    </row>
    <row r="68" spans="1:8" s="14" customFormat="1" ht="27.75" customHeight="1">
      <c r="A68" s="6" t="s">
        <v>68</v>
      </c>
      <c r="B68" s="9" t="s">
        <v>31</v>
      </c>
      <c r="C68" s="6" t="s">
        <v>32</v>
      </c>
      <c r="D68" s="26">
        <f t="shared" si="0"/>
        <v>19.600000000000001</v>
      </c>
      <c r="E68" s="26">
        <f>E69</f>
        <v>19.600000000000001</v>
      </c>
      <c r="F68" s="26">
        <f t="shared" ref="F68:H69" si="25">F69</f>
        <v>0</v>
      </c>
      <c r="G68" s="26">
        <f t="shared" si="25"/>
        <v>0</v>
      </c>
      <c r="H68" s="26">
        <f t="shared" si="25"/>
        <v>0</v>
      </c>
    </row>
    <row r="69" spans="1:8" s="14" customFormat="1" ht="42" customHeight="1">
      <c r="A69" s="22"/>
      <c r="B69" s="35" t="s">
        <v>33</v>
      </c>
      <c r="C69" s="17" t="s">
        <v>34</v>
      </c>
      <c r="D69" s="26">
        <f t="shared" si="0"/>
        <v>19.600000000000001</v>
      </c>
      <c r="E69" s="29">
        <f>E70</f>
        <v>19.600000000000001</v>
      </c>
      <c r="F69" s="29">
        <f t="shared" si="25"/>
        <v>0</v>
      </c>
      <c r="G69" s="29">
        <f t="shared" si="25"/>
        <v>0</v>
      </c>
      <c r="H69" s="29">
        <f t="shared" si="25"/>
        <v>0</v>
      </c>
    </row>
    <row r="70" spans="1:8" s="14" customFormat="1" ht="18.75" customHeight="1">
      <c r="A70" s="22"/>
      <c r="B70" s="13" t="s">
        <v>9</v>
      </c>
      <c r="C70" s="39"/>
      <c r="D70" s="26">
        <f t="shared" si="0"/>
        <v>19.600000000000001</v>
      </c>
      <c r="E70" s="27">
        <f>E71+E72</f>
        <v>19.600000000000001</v>
      </c>
      <c r="F70" s="27">
        <f t="shared" ref="F70:H70" si="26">F71+F72</f>
        <v>0</v>
      </c>
      <c r="G70" s="27">
        <f t="shared" si="26"/>
        <v>0</v>
      </c>
      <c r="H70" s="27">
        <f t="shared" si="26"/>
        <v>0</v>
      </c>
    </row>
    <row r="71" spans="1:8" s="14" customFormat="1" ht="18.75" customHeight="1">
      <c r="A71" s="22"/>
      <c r="B71" s="13" t="s">
        <v>13</v>
      </c>
      <c r="C71" s="2" t="s">
        <v>14</v>
      </c>
      <c r="D71" s="26">
        <f t="shared" si="0"/>
        <v>2.6</v>
      </c>
      <c r="E71" s="27">
        <v>2.6</v>
      </c>
      <c r="F71" s="42"/>
      <c r="G71" s="42"/>
      <c r="H71" s="42"/>
    </row>
    <row r="72" spans="1:8" s="14" customFormat="1" ht="18.75" customHeight="1">
      <c r="A72" s="22"/>
      <c r="B72" s="13" t="s">
        <v>16</v>
      </c>
      <c r="C72" s="2" t="s">
        <v>17</v>
      </c>
      <c r="D72" s="26">
        <f t="shared" si="0"/>
        <v>17</v>
      </c>
      <c r="E72" s="27">
        <v>17</v>
      </c>
      <c r="F72" s="42"/>
      <c r="G72" s="42"/>
      <c r="H72" s="42"/>
    </row>
    <row r="73" spans="1:8" s="14" customFormat="1" ht="18.75" customHeight="1">
      <c r="A73" s="6" t="s">
        <v>79</v>
      </c>
      <c r="B73" s="60" t="s">
        <v>86</v>
      </c>
      <c r="C73" s="6" t="s">
        <v>85</v>
      </c>
      <c r="D73" s="26">
        <f t="shared" si="0"/>
        <v>485.4</v>
      </c>
      <c r="E73" s="26">
        <f>E74</f>
        <v>485.4</v>
      </c>
      <c r="F73" s="26">
        <f t="shared" ref="F73:H74" si="27">F74</f>
        <v>0</v>
      </c>
      <c r="G73" s="26">
        <f t="shared" si="27"/>
        <v>0</v>
      </c>
      <c r="H73" s="26">
        <f t="shared" si="27"/>
        <v>0</v>
      </c>
    </row>
    <row r="74" spans="1:8" s="14" customFormat="1" ht="30" customHeight="1">
      <c r="A74" s="22"/>
      <c r="B74" s="61" t="s">
        <v>87</v>
      </c>
      <c r="C74" s="62" t="s">
        <v>88</v>
      </c>
      <c r="D74" s="26">
        <f t="shared" si="0"/>
        <v>485.4</v>
      </c>
      <c r="E74" s="29">
        <f>E75</f>
        <v>485.4</v>
      </c>
      <c r="F74" s="29">
        <f t="shared" si="27"/>
        <v>0</v>
      </c>
      <c r="G74" s="29">
        <f t="shared" si="27"/>
        <v>0</v>
      </c>
      <c r="H74" s="29">
        <f t="shared" si="27"/>
        <v>0</v>
      </c>
    </row>
    <row r="75" spans="1:8" s="14" customFormat="1" ht="18.75" customHeight="1">
      <c r="A75" s="22"/>
      <c r="B75" s="13" t="s">
        <v>9</v>
      </c>
      <c r="C75" s="39"/>
      <c r="D75" s="26">
        <f t="shared" si="0"/>
        <v>485.4</v>
      </c>
      <c r="E75" s="27">
        <f>E76+E77+E78</f>
        <v>485.4</v>
      </c>
      <c r="F75" s="42"/>
      <c r="G75" s="42"/>
      <c r="H75" s="42"/>
    </row>
    <row r="76" spans="1:8" s="14" customFormat="1" ht="18.75" customHeight="1">
      <c r="A76" s="22"/>
      <c r="B76" s="13" t="s">
        <v>13</v>
      </c>
      <c r="C76" s="2" t="s">
        <v>14</v>
      </c>
      <c r="D76" s="26">
        <f t="shared" si="0"/>
        <v>79.56</v>
      </c>
      <c r="E76" s="27">
        <v>79.56</v>
      </c>
      <c r="F76" s="42"/>
      <c r="G76" s="42"/>
      <c r="H76" s="42"/>
    </row>
    <row r="77" spans="1:8" s="14" customFormat="1" ht="18.75" customHeight="1">
      <c r="A77" s="22"/>
      <c r="B77" s="13" t="s">
        <v>16</v>
      </c>
      <c r="C77" s="2" t="s">
        <v>17</v>
      </c>
      <c r="D77" s="26">
        <f t="shared" si="0"/>
        <v>310.27</v>
      </c>
      <c r="E77" s="27">
        <f>6.2+304.07</f>
        <v>310.27</v>
      </c>
      <c r="F77" s="42"/>
      <c r="G77" s="42"/>
      <c r="H77" s="42"/>
    </row>
    <row r="78" spans="1:8" s="14" customFormat="1" ht="18.75" customHeight="1">
      <c r="A78" s="22"/>
      <c r="B78" s="3" t="s">
        <v>18</v>
      </c>
      <c r="C78" s="2" t="s">
        <v>19</v>
      </c>
      <c r="D78" s="26">
        <f t="shared" si="0"/>
        <v>95.57</v>
      </c>
      <c r="E78" s="27">
        <v>95.57</v>
      </c>
      <c r="F78" s="42"/>
      <c r="G78" s="42"/>
      <c r="H78" s="42"/>
    </row>
    <row r="79" spans="1:8" ht="15" customHeight="1">
      <c r="A79" s="10"/>
      <c r="B79" s="7" t="s">
        <v>37</v>
      </c>
      <c r="C79" s="10"/>
      <c r="D79" s="26">
        <f t="shared" si="0"/>
        <v>0</v>
      </c>
      <c r="E79" s="26">
        <f>E12-E20</f>
        <v>0</v>
      </c>
      <c r="F79" s="26">
        <f>F12-F20</f>
        <v>0</v>
      </c>
      <c r="G79" s="26">
        <f>G12-G20</f>
        <v>0</v>
      </c>
      <c r="H79" s="26">
        <f>H12-H20</f>
        <v>0</v>
      </c>
    </row>
    <row r="80" spans="1:8">
      <c r="C80" s="18"/>
    </row>
    <row r="81" spans="2:3">
      <c r="C81" s="18"/>
    </row>
    <row r="82" spans="2:3">
      <c r="B82" s="40"/>
    </row>
    <row r="83" spans="2:3">
      <c r="B83" s="40"/>
    </row>
  </sheetData>
  <mergeCells count="6">
    <mergeCell ref="A8:H8"/>
    <mergeCell ref="A1:D1"/>
    <mergeCell ref="F3:H3"/>
    <mergeCell ref="A4:H4"/>
    <mergeCell ref="A6:H6"/>
    <mergeCell ref="A7:H7"/>
  </mergeCells>
  <pageMargins left="0.37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1cu rezerva</vt:lpstr>
      <vt:lpstr>'anexa 1cu rezerva'!Print_Titles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2015-03-24T10:33:35Z</cp:lastPrinted>
  <dcterms:created xsi:type="dcterms:W3CDTF">2012-03-09T07:09:29Z</dcterms:created>
  <dcterms:modified xsi:type="dcterms:W3CDTF">2015-03-24T10:35:05Z</dcterms:modified>
</cp:coreProperties>
</file>