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IAN.2021 (3)" sheetId="10" r:id="rId1"/>
  </sheets>
  <definedNames>
    <definedName name="_xlnm.Print_Titles" localSheetId="0">'IAN.2021 (3)'!$18:$19</definedName>
  </definedNames>
  <calcPr calcId="125725"/>
</workbook>
</file>

<file path=xl/calcChain.xml><?xml version="1.0" encoding="utf-8"?>
<calcChain xmlns="http://schemas.openxmlformats.org/spreadsheetml/2006/main">
  <c r="E84" i="10"/>
  <c r="F84"/>
  <c r="E76" l="1"/>
  <c r="F76"/>
  <c r="D76"/>
  <c r="D84" l="1"/>
  <c r="F57"/>
  <c r="F33"/>
  <c r="F83"/>
  <c r="E83"/>
  <c r="D83"/>
  <c r="E57"/>
  <c r="D57"/>
  <c r="F56"/>
  <c r="F55"/>
  <c r="F30"/>
  <c r="F29"/>
  <c r="E33"/>
  <c r="D33"/>
  <c r="F24"/>
  <c r="F51" l="1"/>
  <c r="D51"/>
  <c r="E50"/>
  <c r="E49"/>
  <c r="E48"/>
  <c r="E46"/>
  <c r="E45"/>
  <c r="E51" l="1"/>
</calcChain>
</file>

<file path=xl/sharedStrings.xml><?xml version="1.0" encoding="utf-8"?>
<sst xmlns="http://schemas.openxmlformats.org/spreadsheetml/2006/main" count="73" uniqueCount="60">
  <si>
    <t>58 Proiecte cu finantare din fonduri externe nerambursabile postaderare</t>
  </si>
  <si>
    <t>CAPITOLUL 68 ASISTENTA SOCIALA</t>
  </si>
  <si>
    <t>71.01.01. Constructii</t>
  </si>
  <si>
    <t>CAPITOLUL 84.02 TRANSPORTURI</t>
  </si>
  <si>
    <t xml:space="preserve"> 02 Buget local</t>
  </si>
  <si>
    <t>A. Obiective (proiecte) de investiţii in continuare</t>
  </si>
  <si>
    <t>Modernizare pe DJ 725 Stoenesti-Dragoslavele, km 3+313-6+626, L=3,313 km, in comunele Stoenesti si Dragoslavele</t>
  </si>
  <si>
    <t>Pod pe DJ 703 H Curtea de Arges (DN 7 C) - Valea Danului - Cepari, km 0+597, L = 152 m, in comuna Valea Danului</t>
  </si>
  <si>
    <t>Modernizare DJ 702 A Ciupa - Ratesti, km 33+030 - 35+696, la Ratesti</t>
  </si>
  <si>
    <t xml:space="preserve">                                                                                                                                                                 PRESEDINTE</t>
  </si>
  <si>
    <t xml:space="preserve">                                                      </t>
  </si>
  <si>
    <t>DENUMIRE OBIECTIV</t>
  </si>
  <si>
    <t>Nr.crt.</t>
  </si>
  <si>
    <t>VALOARE INVESTITIE</t>
  </si>
  <si>
    <t>LISTA PROVIZORIE DE INVESTITII</t>
  </si>
  <si>
    <t>Modernizare DJ 703 B Serbanesti (DJ 659) - Silistea, km 70+410 - 77+826, L = 7,416 km, in comunele Rociu si Cateasca</t>
  </si>
  <si>
    <t>MII LEI</t>
  </si>
  <si>
    <t>Modernizare DJ 659 A Bradu-Costesti, km 5+060-9+744, L=4,684 km, la Costesti</t>
  </si>
  <si>
    <t>Modernizare pe DJ 679 D Negrasi (DJ 659) - Mozacu, km 34+500 - 39+500, L = 5,0 km, comuna Negrasi</t>
  </si>
  <si>
    <t xml:space="preserve">Complex de 3 Locuinte protejate si Centru de zi, comuna Babana, sat Lupuieni </t>
  </si>
  <si>
    <t>Complex de 4 Locuinte protejate si Centru de zi, comuna Tigveni, sat Barsestii de Jos</t>
  </si>
  <si>
    <t>Complex de 4 Locuinte protejate si Centru de zi, comuna Tigveni, sat Balilesti</t>
  </si>
  <si>
    <t>Complex de 4 Locuinte proteate si Centru de zi, comuna Ciofrangeni, sat Ciofrangeni</t>
  </si>
  <si>
    <t>CHELTUIELI EFECTUATE pana la 31.12.2020</t>
  </si>
  <si>
    <t>PROPUNERI 2021</t>
  </si>
  <si>
    <t>Modernizare DJ 703 B Costesti (DN 65 A) - Serbanesti (DJ 659), km 60+325 - 68+783, L = 8,458 km, la Costesti si Rociu</t>
  </si>
  <si>
    <t>Modernizare DJ 703 B Moraresti - Uda, km 17+753 - 20+253, L = 2,5 km, la Uda</t>
  </si>
  <si>
    <t>Pod pe DJ 738 Jugur - Draghici - Mihaesti peste riul Tirgului, km 21+900, in com. Mihaesti</t>
  </si>
  <si>
    <t>Pod pe DJ 741 Pitesti - Valea Mare - Fagetu - Mioveni, km 2+060, peste paraul Valea Mare (Ploscaru), la Stefanesti</t>
  </si>
  <si>
    <t>Modernizare DJ 703 B Padureti (DJ 679) - Costesti (DN 65 A), km 48+975 - 59+287, L = 10,312 km, la Lunca Corbului si Costesti</t>
  </si>
  <si>
    <t>I.B.U. DJ 742 Leordeni (DJ 703 B)-Glimbocata (DN 7), km 0+000-11+050, in com.Leordeni</t>
  </si>
  <si>
    <t>IBU pe DJ 679 C Caldararu (DN 65A)-Izvoru-Mozaceni (DJ 659), km 22+215-23+515, L=1 km, la Mozaceni</t>
  </si>
  <si>
    <t>Modernizare drum judetean DJ 508 Cateasca (DJ 703B)-Furduiesti-Teiu-Buta (DJ 659), km 12+400-17+217, L=4,817 km, com. Teiu si Negrasi, jud. Arges</t>
  </si>
  <si>
    <t>Modernizare drum judetean DJ 703 Moraresti-Cuca-Ciomagesti-lim. Jud. Olt, km 13+400-16+600, L=3,2 km, comuna Cuca, jud. Arges</t>
  </si>
  <si>
    <t>Complex de servicii sociale, Comuna Rucar, Judetul Arges cod SMIS 130513</t>
  </si>
  <si>
    <t>Complex de servicii sociale, Municiupiul Campulung, Judetul Arges cod SMIS 130511</t>
  </si>
  <si>
    <t>Complex de Servicii Sociale , Orasul Costesti, judetul  Arges Cod SMIS 130512</t>
  </si>
  <si>
    <t>TOTAL</t>
  </si>
  <si>
    <t>CAPITOLUL 51.02 AUTORITATI EXECUTIVE SI LEGISLATIVE</t>
  </si>
  <si>
    <t>Restaurarea Galeriei de Arta Rudolf Schweitzer-Cumpana-Consolidarea,protejarea si valorificarea patrimoniului cultural</t>
  </si>
  <si>
    <t>Restaurarea Muzeului Judetean Arges-Consolidarea, protejarea si valorificarea patrimoniului cultural</t>
  </si>
  <si>
    <t>Conservarea si consolidarea Cetatii Poienari Arges</t>
  </si>
  <si>
    <t>Cresterea eficientei energetice a Spitalului de Recuperare Bradet</t>
  </si>
  <si>
    <t>Cresterea eficientei energetice a Palatului Administrativ situat in Pitesti-Piata Vasile Milea nr.1, judetul Arges</t>
  </si>
  <si>
    <t>Extindere, modernizare si dotare spatii urgenta Spitalul de Pediatrie Pitesti</t>
  </si>
  <si>
    <t>Extindere si dotare spatii Urgenta si amenajari incinta Spitalul Judetean de Urgenta Pitesti</t>
  </si>
  <si>
    <t>Extinderea, modernizarea si dotarea Ambulatoriului Integrat al Spitalului de Pediatrie Pitesti</t>
  </si>
  <si>
    <t>Extinderea si dotarea Ambulatoriului Integrat al Spitalului Judetean de Urgenta Pitesti</t>
  </si>
  <si>
    <t>Modernizarea drumului judetean DJ 504 Lim. Jud. Teleorman - Popesti - Izvoru - Recea - Cornatel - Vulpesti (DN 65 A), km 110+700 - 136+695, L = 25,995 km, pe raza com. Popesti, Izvoru, Recea, Buzoesti, jud. Arges</t>
  </si>
  <si>
    <t>Modernizarea DJ 503 lim. Jud. Dambovita- Slobozia - Rociu - Oarja - Catanele(DJ702G-km 3+824), km 98+000 - 140+034( 42,034 km) jud. Arges</t>
  </si>
  <si>
    <t>C. ALTE CHELTUIELI DE INVESTITII</t>
  </si>
  <si>
    <t>b.dotari independente</t>
  </si>
  <si>
    <t>Proiect "Implementarea unor masuri si instrumente destinate imbunatatirii proceselor administrative in cadrul Consiliului Judetean Arges"</t>
  </si>
  <si>
    <t>TOTAL GENERAL</t>
  </si>
  <si>
    <t>CAPITOLUL 66.10 SANATATE</t>
  </si>
  <si>
    <t xml:space="preserve">10 Venituri proprii </t>
  </si>
  <si>
    <t>Spitalul Judetean de Urgenta Pitesti</t>
  </si>
  <si>
    <t xml:space="preserve">Construire corp de cladire nou la Spitalul Judetean de Urgenta Pitesti </t>
  </si>
  <si>
    <t xml:space="preserve">CONSILIUL JUDETEAN ARGES                                                                                                          </t>
  </si>
  <si>
    <t>Anexa la Proiectul de hotarare nr. 28/01.02.2021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</si>
</sst>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i/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4" fontId="0" fillId="0" borderId="0" xfId="0" applyNumberFormat="1"/>
    <xf numFmtId="0" fontId="1" fillId="2" borderId="4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/>
    <xf numFmtId="0" fontId="0" fillId="0" borderId="4" xfId="0" applyBorder="1" applyAlignment="1">
      <alignment horizontal="center"/>
    </xf>
    <xf numFmtId="0" fontId="0" fillId="0" borderId="6" xfId="0" applyBorder="1"/>
    <xf numFmtId="0" fontId="6" fillId="0" borderId="6" xfId="0" applyFont="1" applyBorder="1"/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/>
    <xf numFmtId="0" fontId="6" fillId="0" borderId="2" xfId="0" applyFont="1" applyBorder="1"/>
    <xf numFmtId="0" fontId="6" fillId="0" borderId="7" xfId="0" applyFont="1" applyBorder="1"/>
    <xf numFmtId="0" fontId="6" fillId="0" borderId="9" xfId="0" applyFont="1" applyBorder="1"/>
    <xf numFmtId="0" fontId="0" fillId="0" borderId="8" xfId="0" applyBorder="1"/>
    <xf numFmtId="0" fontId="5" fillId="3" borderId="6" xfId="0" applyFont="1" applyFill="1" applyBorder="1"/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4" fontId="0" fillId="0" borderId="4" xfId="0" applyNumberFormat="1" applyBorder="1"/>
    <xf numFmtId="4" fontId="7" fillId="0" borderId="4" xfId="0" applyNumberFormat="1" applyFont="1" applyBorder="1"/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3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wrapText="1"/>
    </xf>
    <xf numFmtId="4" fontId="9" fillId="0" borderId="4" xfId="0" applyNumberFormat="1" applyFont="1" applyBorder="1"/>
    <xf numFmtId="0" fontId="0" fillId="0" borderId="5" xfId="0" applyFill="1" applyBorder="1"/>
    <xf numFmtId="0" fontId="0" fillId="0" borderId="0" xfId="0" applyFill="1"/>
    <xf numFmtId="0" fontId="6" fillId="0" borderId="6" xfId="0" applyFont="1" applyFill="1" applyBorder="1"/>
    <xf numFmtId="0" fontId="0" fillId="0" borderId="6" xfId="0" applyFill="1" applyBorder="1"/>
    <xf numFmtId="0" fontId="0" fillId="0" borderId="8" xfId="0" applyFill="1" applyBorder="1"/>
    <xf numFmtId="0" fontId="0" fillId="0" borderId="4" xfId="0" applyFill="1" applyBorder="1" applyAlignment="1">
      <alignment horizontal="center" vertical="center"/>
    </xf>
    <xf numFmtId="4" fontId="0" fillId="0" borderId="4" xfId="0" applyNumberFormat="1" applyFill="1" applyBorder="1"/>
    <xf numFmtId="0" fontId="3" fillId="0" borderId="4" xfId="0" applyFont="1" applyFill="1" applyBorder="1" applyAlignment="1">
      <alignment wrapText="1"/>
    </xf>
    <xf numFmtId="0" fontId="0" fillId="0" borderId="5" xfId="0" applyFill="1" applyBorder="1" applyAlignment="1">
      <alignment horizontal="center" vertical="center"/>
    </xf>
    <xf numFmtId="0" fontId="3" fillId="3" borderId="3" xfId="0" applyFont="1" applyFill="1" applyBorder="1" applyAlignment="1">
      <alignment wrapText="1"/>
    </xf>
    <xf numFmtId="0" fontId="0" fillId="0" borderId="0" xfId="0" applyFill="1" applyBorder="1"/>
    <xf numFmtId="0" fontId="2" fillId="0" borderId="4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/>
    <xf numFmtId="0" fontId="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0" fillId="2" borderId="4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wrapText="1"/>
    </xf>
    <xf numFmtId="0" fontId="10" fillId="0" borderId="4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4" fontId="10" fillId="0" borderId="4" xfId="0" applyNumberFormat="1" applyFont="1" applyBorder="1"/>
    <xf numFmtId="4" fontId="6" fillId="0" borderId="0" xfId="0" applyNumberFormat="1" applyFont="1"/>
    <xf numFmtId="0" fontId="11" fillId="0" borderId="4" xfId="0" applyFont="1" applyFill="1" applyBorder="1" applyAlignment="1">
      <alignment horizontal="center" vertical="center" wrapText="1"/>
    </xf>
    <xf numFmtId="4" fontId="11" fillId="0" borderId="4" xfId="0" applyNumberFormat="1" applyFont="1" applyBorder="1"/>
    <xf numFmtId="0" fontId="12" fillId="0" borderId="4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3" borderId="0" xfId="0" applyFont="1" applyFill="1" applyBorder="1" applyAlignment="1">
      <alignment wrapText="1"/>
    </xf>
    <xf numFmtId="4" fontId="0" fillId="0" borderId="0" xfId="0" applyNumberFormat="1" applyBorder="1"/>
    <xf numFmtId="4" fontId="7" fillId="0" borderId="10" xfId="0" applyNumberFormat="1" applyFont="1" applyBorder="1"/>
    <xf numFmtId="0" fontId="2" fillId="3" borderId="4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 wrapText="1"/>
    </xf>
    <xf numFmtId="4" fontId="11" fillId="0" borderId="6" xfId="0" applyNumberFormat="1" applyFont="1" applyBorder="1"/>
    <xf numFmtId="4" fontId="11" fillId="0" borderId="8" xfId="0" applyNumberFormat="1" applyFont="1" applyBorder="1"/>
    <xf numFmtId="0" fontId="13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4" fontId="6" fillId="0" borderId="4" xfId="0" applyNumberFormat="1" applyFont="1" applyFill="1" applyBorder="1"/>
    <xf numFmtId="4" fontId="11" fillId="0" borderId="4" xfId="0" applyNumberFormat="1" applyFont="1" applyFill="1" applyBorder="1"/>
    <xf numFmtId="4" fontId="6" fillId="0" borderId="4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4" fillId="0" borderId="6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wrapText="1"/>
    </xf>
    <xf numFmtId="0" fontId="0" fillId="0" borderId="6" xfId="0" applyFill="1" applyBorder="1" applyAlignment="1"/>
    <xf numFmtId="0" fontId="0" fillId="0" borderId="8" xfId="0" applyFill="1" applyBorder="1" applyAlignment="1"/>
    <xf numFmtId="0" fontId="3" fillId="0" borderId="0" xfId="0" applyFont="1" applyFill="1" applyBorder="1" applyAlignment="1">
      <alignment horizontal="left"/>
    </xf>
    <xf numFmtId="0" fontId="6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94"/>
  <sheetViews>
    <sheetView tabSelected="1" workbookViewId="0">
      <pane ySplit="19" topLeftCell="A20" activePane="bottomLeft" state="frozen"/>
      <selection pane="bottomLeft" activeCell="K89" sqref="K89"/>
    </sheetView>
  </sheetViews>
  <sheetFormatPr defaultRowHeight="15"/>
  <cols>
    <col min="1" max="1" width="2.85546875" customWidth="1"/>
    <col min="2" max="2" width="3.85546875" customWidth="1"/>
    <col min="3" max="3" width="36.28515625" customWidth="1"/>
    <col min="4" max="4" width="15.7109375" customWidth="1"/>
    <col min="5" max="5" width="14" customWidth="1"/>
    <col min="6" max="6" width="12.7109375" customWidth="1"/>
  </cols>
  <sheetData>
    <row r="1" spans="2:14">
      <c r="B1" s="83" t="s">
        <v>58</v>
      </c>
      <c r="C1" s="83"/>
      <c r="D1" s="83"/>
      <c r="E1" s="83"/>
      <c r="F1" s="83"/>
      <c r="G1" s="12"/>
      <c r="H1" s="12"/>
      <c r="I1" s="12"/>
      <c r="J1" s="12"/>
      <c r="K1" s="12"/>
      <c r="L1" s="12"/>
      <c r="M1" s="12"/>
      <c r="N1" s="12"/>
    </row>
    <row r="2" spans="2:14">
      <c r="B2" s="12" t="s">
        <v>9</v>
      </c>
      <c r="C2" s="84" t="s">
        <v>59</v>
      </c>
      <c r="D2" s="84"/>
      <c r="E2" s="84"/>
      <c r="F2" s="84"/>
      <c r="G2" s="12"/>
      <c r="H2" s="12"/>
      <c r="I2" s="12"/>
      <c r="J2" s="12"/>
      <c r="K2" s="12"/>
      <c r="L2" s="12"/>
      <c r="M2" s="12"/>
      <c r="N2" s="12"/>
    </row>
    <row r="3" spans="2:14">
      <c r="B3" s="12" t="s">
        <v>10</v>
      </c>
      <c r="C3" s="6"/>
      <c r="D3" s="6"/>
      <c r="G3" s="12"/>
      <c r="H3" s="12"/>
      <c r="I3" s="12"/>
      <c r="J3" s="12"/>
      <c r="K3" s="12"/>
      <c r="L3" s="12"/>
      <c r="M3" s="12"/>
      <c r="N3" s="12"/>
    </row>
    <row r="4" spans="2:14">
      <c r="B4" s="12"/>
      <c r="C4" s="6"/>
      <c r="D4" s="6"/>
      <c r="E4" s="48"/>
      <c r="F4" s="48"/>
      <c r="G4" s="12"/>
      <c r="H4" s="12"/>
      <c r="I4" s="12"/>
      <c r="J4" s="12"/>
      <c r="K4" s="12"/>
      <c r="L4" s="12"/>
      <c r="M4" s="12"/>
      <c r="N4" s="12"/>
    </row>
    <row r="5" spans="2:14">
      <c r="C5" s="5"/>
      <c r="D5" s="5"/>
      <c r="E5" s="5"/>
      <c r="F5" s="5"/>
    </row>
    <row r="6" spans="2:14">
      <c r="C6" s="80"/>
      <c r="D6" s="5"/>
      <c r="E6" s="92"/>
      <c r="F6" s="92"/>
    </row>
    <row r="7" spans="2:14">
      <c r="C7" s="79"/>
      <c r="D7" s="5"/>
      <c r="E7" s="6"/>
      <c r="F7" s="6"/>
    </row>
    <row r="8" spans="2:14">
      <c r="C8" s="79"/>
      <c r="D8" s="5"/>
      <c r="E8" s="6"/>
      <c r="F8" s="6"/>
    </row>
    <row r="9" spans="2:14">
      <c r="C9" s="79"/>
      <c r="D9" s="5"/>
      <c r="E9" s="5"/>
      <c r="F9" s="5"/>
    </row>
    <row r="10" spans="2:14">
      <c r="C10" s="5"/>
      <c r="D10" s="6"/>
      <c r="E10" s="82"/>
      <c r="F10" s="82"/>
      <c r="G10" s="82"/>
    </row>
    <row r="11" spans="2:14">
      <c r="C11" s="5"/>
      <c r="D11" s="92"/>
      <c r="E11" s="81"/>
      <c r="F11" s="81"/>
      <c r="G11" s="81"/>
    </row>
    <row r="12" spans="2:14">
      <c r="C12" s="83"/>
      <c r="D12" s="83"/>
      <c r="E12" s="82"/>
      <c r="F12" s="82"/>
      <c r="G12" s="82"/>
    </row>
    <row r="13" spans="2:14">
      <c r="E13" s="18"/>
      <c r="F13" s="18"/>
    </row>
    <row r="14" spans="2:14">
      <c r="E14" s="18"/>
      <c r="F14" s="18"/>
    </row>
    <row r="15" spans="2:14">
      <c r="B15" s="83" t="s">
        <v>14</v>
      </c>
      <c r="C15" s="83"/>
      <c r="D15" s="83"/>
      <c r="E15" s="83"/>
      <c r="F15" s="83"/>
    </row>
    <row r="16" spans="2:14">
      <c r="E16" s="18"/>
      <c r="F16" s="18"/>
    </row>
    <row r="17" spans="2:11">
      <c r="F17" s="18" t="s">
        <v>16</v>
      </c>
    </row>
    <row r="18" spans="2:11" ht="60">
      <c r="B18" s="10" t="s">
        <v>12</v>
      </c>
      <c r="C18" s="10" t="s">
        <v>11</v>
      </c>
      <c r="D18" s="10" t="s">
        <v>13</v>
      </c>
      <c r="E18" s="10" t="s">
        <v>23</v>
      </c>
      <c r="F18" s="11" t="s">
        <v>24</v>
      </c>
    </row>
    <row r="19" spans="2:11">
      <c r="B19" s="7">
        <v>0</v>
      </c>
      <c r="C19" s="7">
        <v>1</v>
      </c>
      <c r="D19" s="7">
        <v>2</v>
      </c>
      <c r="E19" s="7">
        <v>3</v>
      </c>
      <c r="F19" s="7">
        <v>4</v>
      </c>
    </row>
    <row r="20" spans="2:11" s="5" customFormat="1">
      <c r="B20" s="20"/>
      <c r="C20" s="21" t="s">
        <v>5</v>
      </c>
      <c r="D20" s="21"/>
      <c r="E20" s="21"/>
      <c r="F20" s="22"/>
    </row>
    <row r="21" spans="2:11" s="36" customFormat="1">
      <c r="B21" s="35"/>
      <c r="C21" s="85" t="s">
        <v>38</v>
      </c>
      <c r="D21" s="85"/>
      <c r="E21" s="85"/>
      <c r="F21" s="86"/>
      <c r="G21" s="87"/>
      <c r="H21" s="87"/>
      <c r="I21" s="87"/>
      <c r="J21" s="87"/>
      <c r="K21" s="87"/>
    </row>
    <row r="22" spans="2:11" s="36" customFormat="1">
      <c r="B22" s="35"/>
      <c r="C22" s="37" t="s">
        <v>2</v>
      </c>
      <c r="D22" s="38"/>
      <c r="E22" s="38"/>
      <c r="F22" s="39"/>
    </row>
    <row r="23" spans="2:11" s="36" customFormat="1">
      <c r="B23" s="35"/>
      <c r="C23" s="88" t="s">
        <v>0</v>
      </c>
      <c r="D23" s="89"/>
      <c r="E23" s="89"/>
      <c r="F23" s="90"/>
    </row>
    <row r="24" spans="2:11" s="36" customFormat="1" ht="62.25" customHeight="1">
      <c r="B24" s="40">
        <v>1</v>
      </c>
      <c r="C24" s="50" t="s">
        <v>39</v>
      </c>
      <c r="D24" s="47">
        <v>19571</v>
      </c>
      <c r="E24" s="47">
        <v>60</v>
      </c>
      <c r="F24" s="47">
        <f>500</f>
        <v>500</v>
      </c>
    </row>
    <row r="25" spans="2:11" s="36" customFormat="1" ht="48.75" customHeight="1">
      <c r="B25" s="40">
        <v>2</v>
      </c>
      <c r="C25" s="51" t="s">
        <v>40</v>
      </c>
      <c r="D25" s="47">
        <v>21462</v>
      </c>
      <c r="E25" s="47">
        <v>38</v>
      </c>
      <c r="F25" s="47">
        <v>540</v>
      </c>
    </row>
    <row r="26" spans="2:11" s="36" customFormat="1" ht="30.75" customHeight="1">
      <c r="B26" s="40">
        <v>3</v>
      </c>
      <c r="C26" s="52" t="s">
        <v>41</v>
      </c>
      <c r="D26" s="47">
        <v>23262</v>
      </c>
      <c r="E26" s="47">
        <v>9</v>
      </c>
      <c r="F26" s="47">
        <v>20</v>
      </c>
    </row>
    <row r="27" spans="2:11" s="36" customFormat="1" ht="30.75" customHeight="1">
      <c r="B27" s="40">
        <v>4</v>
      </c>
      <c r="C27" s="53" t="s">
        <v>42</v>
      </c>
      <c r="D27" s="47">
        <v>4274</v>
      </c>
      <c r="E27" s="47">
        <v>9</v>
      </c>
      <c r="F27" s="47">
        <v>1000</v>
      </c>
    </row>
    <row r="28" spans="2:11" s="36" customFormat="1" ht="48.75" customHeight="1">
      <c r="B28" s="40">
        <v>5</v>
      </c>
      <c r="C28" s="54" t="s">
        <v>43</v>
      </c>
      <c r="D28" s="47">
        <v>34462</v>
      </c>
      <c r="E28" s="47">
        <v>1</v>
      </c>
      <c r="F28" s="47">
        <v>50</v>
      </c>
    </row>
    <row r="29" spans="2:11" s="36" customFormat="1" ht="36" customHeight="1">
      <c r="B29" s="40">
        <v>6</v>
      </c>
      <c r="C29" s="54" t="s">
        <v>44</v>
      </c>
      <c r="D29" s="47">
        <v>3431</v>
      </c>
      <c r="E29" s="47">
        <v>11</v>
      </c>
      <c r="F29" s="47">
        <f>200</f>
        <v>200</v>
      </c>
    </row>
    <row r="30" spans="2:11" s="36" customFormat="1" ht="45.75" customHeight="1">
      <c r="B30" s="40">
        <v>7</v>
      </c>
      <c r="C30" s="54" t="s">
        <v>45</v>
      </c>
      <c r="D30" s="47">
        <v>12963</v>
      </c>
      <c r="E30" s="47">
        <v>2</v>
      </c>
      <c r="F30" s="47">
        <f>10</f>
        <v>10</v>
      </c>
    </row>
    <row r="31" spans="2:11" s="36" customFormat="1" ht="46.5" customHeight="1">
      <c r="B31" s="40">
        <v>8</v>
      </c>
      <c r="C31" s="55" t="s">
        <v>46</v>
      </c>
      <c r="D31" s="47">
        <v>12937</v>
      </c>
      <c r="E31" s="47">
        <v>3</v>
      </c>
      <c r="F31" s="47">
        <v>300</v>
      </c>
    </row>
    <row r="32" spans="2:11" s="36" customFormat="1" ht="49.5" customHeight="1">
      <c r="B32" s="40">
        <v>9</v>
      </c>
      <c r="C32" s="54" t="s">
        <v>47</v>
      </c>
      <c r="D32" s="47">
        <v>13444</v>
      </c>
      <c r="E32" s="47">
        <v>3</v>
      </c>
      <c r="F32" s="47">
        <v>250</v>
      </c>
    </row>
    <row r="33" spans="2:11" s="5" customFormat="1" ht="18" customHeight="1">
      <c r="B33" s="20"/>
      <c r="C33" s="61" t="s">
        <v>37</v>
      </c>
      <c r="D33" s="62">
        <f>SUM(D24:D32)</f>
        <v>145806</v>
      </c>
      <c r="E33" s="62">
        <f>SUM(E24:E32)</f>
        <v>136</v>
      </c>
      <c r="F33" s="62">
        <f>SUM(F24:F32)</f>
        <v>2870</v>
      </c>
      <c r="J33" s="60"/>
    </row>
    <row r="34" spans="2:11" s="5" customFormat="1" ht="18" customHeight="1">
      <c r="B34" s="20"/>
      <c r="C34" s="69"/>
      <c r="D34" s="70"/>
      <c r="E34" s="70"/>
      <c r="F34" s="71"/>
      <c r="J34" s="60"/>
    </row>
    <row r="35" spans="2:11" s="5" customFormat="1" ht="18" customHeight="1">
      <c r="B35" s="20"/>
      <c r="C35" s="72" t="s">
        <v>54</v>
      </c>
      <c r="D35" s="70"/>
      <c r="E35" s="70"/>
      <c r="F35" s="71"/>
      <c r="J35" s="60"/>
    </row>
    <row r="36" spans="2:11" s="5" customFormat="1" ht="18" customHeight="1">
      <c r="B36" s="20"/>
      <c r="C36" s="73" t="s">
        <v>55</v>
      </c>
      <c r="D36" s="70"/>
      <c r="E36" s="70"/>
      <c r="F36" s="71"/>
      <c r="J36" s="60"/>
    </row>
    <row r="37" spans="2:11" s="5" customFormat="1" ht="18" customHeight="1">
      <c r="B37" s="20"/>
      <c r="C37" s="37" t="s">
        <v>2</v>
      </c>
      <c r="D37" s="70"/>
      <c r="E37" s="70"/>
      <c r="F37" s="71"/>
      <c r="J37" s="60"/>
    </row>
    <row r="38" spans="2:11" s="5" customFormat="1" ht="18" customHeight="1">
      <c r="B38" s="20"/>
      <c r="C38" s="74" t="s">
        <v>56</v>
      </c>
      <c r="D38" s="62"/>
      <c r="E38" s="62"/>
      <c r="F38" s="62"/>
      <c r="J38" s="60"/>
    </row>
    <row r="39" spans="2:11" s="5" customFormat="1" ht="29.25" customHeight="1">
      <c r="B39" s="20"/>
      <c r="C39" s="75" t="s">
        <v>57</v>
      </c>
      <c r="D39" s="59">
        <v>85213</v>
      </c>
      <c r="E39" s="59">
        <v>10787</v>
      </c>
      <c r="F39" s="59">
        <v>5168.41</v>
      </c>
      <c r="J39" s="60"/>
    </row>
    <row r="40" spans="2:11" s="5" customFormat="1" ht="15" customHeight="1">
      <c r="B40" s="20"/>
      <c r="C40" s="69"/>
      <c r="D40" s="70"/>
      <c r="E40" s="70"/>
      <c r="F40" s="71"/>
      <c r="J40" s="60"/>
    </row>
    <row r="41" spans="2:11" s="36" customFormat="1">
      <c r="B41" s="35"/>
      <c r="C41" s="85" t="s">
        <v>1</v>
      </c>
      <c r="D41" s="85"/>
      <c r="E41" s="85"/>
      <c r="F41" s="86"/>
      <c r="G41" s="87"/>
      <c r="H41" s="87"/>
      <c r="I41" s="87"/>
      <c r="J41" s="87"/>
      <c r="K41" s="87"/>
    </row>
    <row r="42" spans="2:11" s="36" customFormat="1">
      <c r="B42" s="35"/>
      <c r="C42" s="37" t="s">
        <v>2</v>
      </c>
      <c r="D42" s="38"/>
      <c r="E42" s="38"/>
      <c r="F42" s="39"/>
    </row>
    <row r="43" spans="2:11" s="36" customFormat="1">
      <c r="B43" s="35"/>
      <c r="C43" s="88" t="s">
        <v>0</v>
      </c>
      <c r="D43" s="89"/>
      <c r="E43" s="89"/>
      <c r="F43" s="90"/>
    </row>
    <row r="44" spans="2:11" s="36" customFormat="1" ht="30.75" customHeight="1">
      <c r="B44" s="40">
        <v>1</v>
      </c>
      <c r="C44" s="42" t="s">
        <v>19</v>
      </c>
      <c r="D44" s="41">
        <v>4876</v>
      </c>
      <c r="E44" s="41">
        <v>1873.17</v>
      </c>
      <c r="F44" s="41">
        <v>600</v>
      </c>
    </row>
    <row r="45" spans="2:11" s="36" customFormat="1" ht="30" customHeight="1">
      <c r="B45" s="40">
        <v>2</v>
      </c>
      <c r="C45" s="42" t="s">
        <v>20</v>
      </c>
      <c r="D45" s="41">
        <v>5638</v>
      </c>
      <c r="E45" s="41">
        <f>241+1865.07</f>
        <v>2106.0699999999997</v>
      </c>
      <c r="F45" s="41">
        <v>650</v>
      </c>
    </row>
    <row r="46" spans="2:11" s="36" customFormat="1" ht="30.75" customHeight="1">
      <c r="B46" s="40">
        <v>3</v>
      </c>
      <c r="C46" s="42" t="s">
        <v>21</v>
      </c>
      <c r="D46" s="41">
        <v>5566</v>
      </c>
      <c r="E46" s="41">
        <f>189+2.8</f>
        <v>191.8</v>
      </c>
      <c r="F46" s="41">
        <v>2</v>
      </c>
    </row>
    <row r="47" spans="2:11" s="36" customFormat="1" ht="29.25" customHeight="1">
      <c r="B47" s="40">
        <v>4</v>
      </c>
      <c r="C47" s="42" t="s">
        <v>22</v>
      </c>
      <c r="D47" s="41">
        <v>5693</v>
      </c>
      <c r="E47" s="47">
        <v>948.08</v>
      </c>
      <c r="F47" s="41">
        <v>520</v>
      </c>
    </row>
    <row r="48" spans="2:11" s="36" customFormat="1" ht="28.5" customHeight="1">
      <c r="B48" s="40">
        <v>5</v>
      </c>
      <c r="C48" s="42" t="s">
        <v>34</v>
      </c>
      <c r="D48" s="41">
        <v>5342</v>
      </c>
      <c r="E48" s="41">
        <f>36+14.47</f>
        <v>50.47</v>
      </c>
      <c r="F48" s="41">
        <v>50</v>
      </c>
    </row>
    <row r="49" spans="2:11" s="36" customFormat="1" ht="40.5" customHeight="1">
      <c r="B49" s="40">
        <v>6</v>
      </c>
      <c r="C49" s="42" t="s">
        <v>35</v>
      </c>
      <c r="D49" s="41">
        <v>5254</v>
      </c>
      <c r="E49" s="41">
        <f>36+14.05</f>
        <v>50.05</v>
      </c>
      <c r="F49" s="41">
        <v>50</v>
      </c>
    </row>
    <row r="50" spans="2:11" s="36" customFormat="1" ht="28.5" customHeight="1">
      <c r="B50" s="40">
        <v>7</v>
      </c>
      <c r="C50" s="42" t="s">
        <v>36</v>
      </c>
      <c r="D50" s="41">
        <v>6657</v>
      </c>
      <c r="E50" s="41">
        <f>36+1.6</f>
        <v>37.6</v>
      </c>
      <c r="F50" s="41">
        <v>50</v>
      </c>
    </row>
    <row r="51" spans="2:11" s="36" customFormat="1" ht="15.75" customHeight="1">
      <c r="B51" s="43"/>
      <c r="C51" s="46" t="s">
        <v>37</v>
      </c>
      <c r="D51" s="76">
        <f>D44+D45+D46+D47+D48+D49+D50</f>
        <v>39026</v>
      </c>
      <c r="E51" s="76">
        <f>SUM(E44:E50)</f>
        <v>5257.2400000000007</v>
      </c>
      <c r="F51" s="76">
        <f>SUM(F44:F50)</f>
        <v>1922</v>
      </c>
    </row>
    <row r="52" spans="2:11" s="36" customFormat="1">
      <c r="B52" s="35"/>
      <c r="C52" s="85" t="s">
        <v>3</v>
      </c>
      <c r="D52" s="85"/>
      <c r="E52" s="85"/>
      <c r="F52" s="86"/>
      <c r="G52" s="87"/>
      <c r="H52" s="87"/>
      <c r="I52" s="87"/>
      <c r="J52" s="87"/>
      <c r="K52" s="87"/>
    </row>
    <row r="53" spans="2:11" s="36" customFormat="1">
      <c r="B53" s="35"/>
      <c r="C53" s="37" t="s">
        <v>2</v>
      </c>
      <c r="D53" s="38"/>
      <c r="E53" s="38"/>
      <c r="F53" s="39"/>
    </row>
    <row r="54" spans="2:11" s="36" customFormat="1">
      <c r="B54" s="35"/>
      <c r="C54" s="88" t="s">
        <v>0</v>
      </c>
      <c r="D54" s="89"/>
      <c r="E54" s="89"/>
      <c r="F54" s="90"/>
    </row>
    <row r="55" spans="2:11" s="36" customFormat="1" ht="93" customHeight="1">
      <c r="B55" s="40">
        <v>1</v>
      </c>
      <c r="C55" s="56" t="s">
        <v>48</v>
      </c>
      <c r="D55" s="47">
        <v>85914</v>
      </c>
      <c r="E55" s="47">
        <v>13255</v>
      </c>
      <c r="F55" s="47">
        <f>5000</f>
        <v>5000</v>
      </c>
    </row>
    <row r="56" spans="2:11" s="36" customFormat="1" ht="60" customHeight="1">
      <c r="B56" s="40">
        <v>2</v>
      </c>
      <c r="C56" s="56" t="s">
        <v>49</v>
      </c>
      <c r="D56" s="47">
        <v>99818</v>
      </c>
      <c r="E56" s="47">
        <v>48</v>
      </c>
      <c r="F56" s="47">
        <f>2000</f>
        <v>2000</v>
      </c>
    </row>
    <row r="57" spans="2:11" s="36" customFormat="1" ht="16.5" customHeight="1">
      <c r="B57" s="40"/>
      <c r="C57" s="63" t="s">
        <v>37</v>
      </c>
      <c r="D57" s="77">
        <f>D55+D56</f>
        <v>185732</v>
      </c>
      <c r="E57" s="77">
        <f>E55+E56</f>
        <v>13303</v>
      </c>
      <c r="F57" s="77">
        <f>F55+F56</f>
        <v>7000</v>
      </c>
    </row>
    <row r="58" spans="2:11">
      <c r="B58" s="19"/>
      <c r="C58" s="9" t="s">
        <v>3</v>
      </c>
      <c r="D58" s="8"/>
      <c r="E58" s="8"/>
      <c r="F58" s="23"/>
    </row>
    <row r="59" spans="2:11">
      <c r="B59" s="19"/>
      <c r="C59" s="9" t="s">
        <v>2</v>
      </c>
      <c r="D59" s="8"/>
      <c r="E59" s="8"/>
      <c r="F59" s="23"/>
    </row>
    <row r="60" spans="2:11">
      <c r="B60" s="19"/>
      <c r="C60" s="24" t="s">
        <v>4</v>
      </c>
      <c r="D60" s="8"/>
      <c r="E60" s="8"/>
      <c r="F60" s="23"/>
    </row>
    <row r="61" spans="2:11" ht="41.25" customHeight="1">
      <c r="B61" s="17">
        <v>1</v>
      </c>
      <c r="C61" s="2" t="s">
        <v>15</v>
      </c>
      <c r="D61" s="27">
        <v>12583</v>
      </c>
      <c r="E61" s="34">
        <v>11701</v>
      </c>
      <c r="F61" s="27">
        <v>50</v>
      </c>
    </row>
    <row r="62" spans="2:11" ht="42.75" customHeight="1">
      <c r="B62" s="17">
        <v>2</v>
      </c>
      <c r="C62" s="26" t="s">
        <v>25</v>
      </c>
      <c r="D62" s="27">
        <v>15959</v>
      </c>
      <c r="E62" s="27">
        <v>11216</v>
      </c>
      <c r="F62" s="27">
        <v>399.21</v>
      </c>
    </row>
    <row r="63" spans="2:11" ht="26.25">
      <c r="B63" s="17">
        <v>3</v>
      </c>
      <c r="C63" s="26" t="s">
        <v>8</v>
      </c>
      <c r="D63" s="27">
        <v>4122</v>
      </c>
      <c r="E63" s="27">
        <v>4103</v>
      </c>
      <c r="F63" s="27">
        <v>18</v>
      </c>
    </row>
    <row r="64" spans="2:11" ht="26.25">
      <c r="B64" s="17">
        <v>4</v>
      </c>
      <c r="C64" s="26" t="s">
        <v>26</v>
      </c>
      <c r="D64" s="27">
        <v>11287</v>
      </c>
      <c r="E64" s="27">
        <v>5064</v>
      </c>
      <c r="F64" s="27">
        <v>950</v>
      </c>
    </row>
    <row r="65" spans="2:11" ht="39">
      <c r="B65" s="17">
        <v>5</v>
      </c>
      <c r="C65" s="26" t="s">
        <v>27</v>
      </c>
      <c r="D65" s="34">
        <v>4617</v>
      </c>
      <c r="E65" s="34">
        <v>966</v>
      </c>
      <c r="F65" s="27">
        <v>500</v>
      </c>
    </row>
    <row r="66" spans="2:11" ht="39">
      <c r="B66" s="17">
        <v>6</v>
      </c>
      <c r="C66" s="26" t="s">
        <v>7</v>
      </c>
      <c r="D66" s="34">
        <v>18510.48</v>
      </c>
      <c r="E66" s="34">
        <v>42</v>
      </c>
      <c r="F66" s="27">
        <v>100</v>
      </c>
    </row>
    <row r="67" spans="2:11" ht="39">
      <c r="B67" s="17">
        <v>7</v>
      </c>
      <c r="C67" s="26" t="s">
        <v>28</v>
      </c>
      <c r="D67" s="34">
        <v>2708</v>
      </c>
      <c r="E67" s="34">
        <v>1693</v>
      </c>
      <c r="F67" s="27">
        <v>550</v>
      </c>
    </row>
    <row r="68" spans="2:11" ht="54.75" customHeight="1">
      <c r="B68" s="17">
        <v>8</v>
      </c>
      <c r="C68" s="29" t="s">
        <v>29</v>
      </c>
      <c r="D68" s="27">
        <v>25019</v>
      </c>
      <c r="E68" s="27">
        <v>62</v>
      </c>
      <c r="F68" s="27">
        <v>795</v>
      </c>
    </row>
    <row r="69" spans="2:11" ht="42.75" customHeight="1">
      <c r="B69" s="17">
        <v>9</v>
      </c>
      <c r="C69" s="30" t="s">
        <v>6</v>
      </c>
      <c r="D69" s="27">
        <v>7535.55</v>
      </c>
      <c r="E69" s="27">
        <v>5570</v>
      </c>
      <c r="F69" s="27">
        <v>36</v>
      </c>
    </row>
    <row r="70" spans="2:11" ht="41.25" customHeight="1">
      <c r="B70" s="17">
        <v>10</v>
      </c>
      <c r="C70" s="31" t="s">
        <v>30</v>
      </c>
      <c r="D70" s="27">
        <v>9707</v>
      </c>
      <c r="E70" s="34">
        <v>2416</v>
      </c>
      <c r="F70" s="27">
        <v>100</v>
      </c>
    </row>
    <row r="71" spans="2:11" ht="30" customHeight="1">
      <c r="B71" s="17">
        <v>11</v>
      </c>
      <c r="C71" s="30" t="s">
        <v>17</v>
      </c>
      <c r="D71" s="27">
        <v>5016.4399999999996</v>
      </c>
      <c r="E71" s="34">
        <v>3088</v>
      </c>
      <c r="F71" s="27">
        <v>100</v>
      </c>
    </row>
    <row r="72" spans="2:11" ht="38.25">
      <c r="B72" s="17">
        <v>12</v>
      </c>
      <c r="C72" s="32" t="s">
        <v>18</v>
      </c>
      <c r="D72" s="27">
        <v>5267</v>
      </c>
      <c r="E72" s="34">
        <v>1627</v>
      </c>
      <c r="F72" s="27">
        <v>100</v>
      </c>
    </row>
    <row r="73" spans="2:11" ht="41.25" customHeight="1">
      <c r="B73" s="17">
        <v>13</v>
      </c>
      <c r="C73" s="33" t="s">
        <v>31</v>
      </c>
      <c r="D73" s="27">
        <v>1150</v>
      </c>
      <c r="E73" s="34">
        <v>727</v>
      </c>
      <c r="F73" s="27">
        <v>100</v>
      </c>
    </row>
    <row r="74" spans="2:11" ht="53.25" customHeight="1">
      <c r="B74" s="17">
        <v>14</v>
      </c>
      <c r="C74" s="44" t="s">
        <v>32</v>
      </c>
      <c r="D74" s="27">
        <v>13808.42</v>
      </c>
      <c r="E74" s="27">
        <v>292</v>
      </c>
      <c r="F74" s="28">
        <v>2000</v>
      </c>
    </row>
    <row r="75" spans="2:11" ht="54.75" customHeight="1">
      <c r="B75" s="17">
        <v>15</v>
      </c>
      <c r="C75" s="44" t="s">
        <v>33</v>
      </c>
      <c r="D75" s="27">
        <v>7696</v>
      </c>
      <c r="E75" s="27">
        <v>6600</v>
      </c>
      <c r="F75" s="28">
        <v>400</v>
      </c>
    </row>
    <row r="76" spans="2:11" ht="19.5" customHeight="1">
      <c r="B76" s="64"/>
      <c r="C76" s="68" t="s">
        <v>37</v>
      </c>
      <c r="D76" s="78">
        <f>SUM(D61:D75)</f>
        <v>144985.89000000001</v>
      </c>
      <c r="E76" s="78">
        <f t="shared" ref="E76:F76" si="0">SUM(E61:E75)</f>
        <v>55167</v>
      </c>
      <c r="F76" s="78">
        <f t="shared" si="0"/>
        <v>6198.21</v>
      </c>
    </row>
    <row r="77" spans="2:11" ht="16.5" customHeight="1">
      <c r="B77" s="64"/>
      <c r="C77" s="65"/>
      <c r="D77" s="66"/>
      <c r="E77" s="66"/>
      <c r="F77" s="67"/>
    </row>
    <row r="78" spans="2:11" s="5" customFormat="1">
      <c r="B78" s="20"/>
      <c r="C78" s="21" t="s">
        <v>50</v>
      </c>
      <c r="D78" s="21"/>
      <c r="E78" s="21"/>
      <c r="F78" s="22"/>
    </row>
    <row r="79" spans="2:11" s="36" customFormat="1">
      <c r="B79" s="35"/>
      <c r="C79" s="85" t="s">
        <v>38</v>
      </c>
      <c r="D79" s="85"/>
      <c r="E79" s="85"/>
      <c r="F79" s="86"/>
      <c r="G79" s="87"/>
      <c r="H79" s="87"/>
      <c r="I79" s="87"/>
      <c r="J79" s="87"/>
      <c r="K79" s="87"/>
    </row>
    <row r="80" spans="2:11" s="36" customFormat="1">
      <c r="B80" s="35"/>
      <c r="C80" s="37" t="s">
        <v>51</v>
      </c>
      <c r="D80" s="38"/>
      <c r="E80" s="38"/>
      <c r="F80" s="39"/>
    </row>
    <row r="81" spans="2:11" s="36" customFormat="1">
      <c r="B81" s="35"/>
      <c r="C81" s="88" t="s">
        <v>0</v>
      </c>
      <c r="D81" s="89"/>
      <c r="E81" s="89"/>
      <c r="F81" s="90"/>
    </row>
    <row r="82" spans="2:11" ht="62.25" customHeight="1">
      <c r="B82" s="17">
        <v>1</v>
      </c>
      <c r="C82" s="54" t="s">
        <v>52</v>
      </c>
      <c r="D82" s="28">
        <v>152</v>
      </c>
      <c r="E82" s="28">
        <v>22</v>
      </c>
      <c r="F82" s="28">
        <v>130</v>
      </c>
    </row>
    <row r="83" spans="2:11" ht="14.25" customHeight="1">
      <c r="B83" s="25"/>
      <c r="C83" s="57" t="s">
        <v>37</v>
      </c>
      <c r="D83" s="28">
        <f>D82</f>
        <v>152</v>
      </c>
      <c r="E83" s="28">
        <f>E82</f>
        <v>22</v>
      </c>
      <c r="F83" s="28">
        <f>F82</f>
        <v>130</v>
      </c>
    </row>
    <row r="84" spans="2:11">
      <c r="B84" s="19"/>
      <c r="C84" s="58" t="s">
        <v>53</v>
      </c>
      <c r="D84" s="62">
        <f>D33+D39+D51+D57+D76+D83</f>
        <v>600914.89</v>
      </c>
      <c r="E84" s="62">
        <f t="shared" ref="E84:F84" si="1">E33+E39+E51+E57+E76+E83</f>
        <v>84672.24</v>
      </c>
      <c r="F84" s="62">
        <f t="shared" si="1"/>
        <v>23288.62</v>
      </c>
    </row>
    <row r="86" spans="2:11" s="36" customFormat="1">
      <c r="B86" s="45"/>
      <c r="C86" s="87"/>
      <c r="D86" s="87"/>
      <c r="E86" s="87"/>
      <c r="F86" s="45"/>
    </row>
    <row r="87" spans="2:11">
      <c r="C87" s="3"/>
      <c r="D87" s="1"/>
      <c r="E87" s="14"/>
      <c r="F87" s="14"/>
      <c r="G87" s="49"/>
      <c r="H87" s="49"/>
      <c r="I87" s="49"/>
      <c r="J87" s="49"/>
      <c r="K87" s="49"/>
    </row>
    <row r="88" spans="2:11">
      <c r="C88" s="4"/>
      <c r="D88" s="1"/>
      <c r="E88" s="15"/>
      <c r="F88" s="15"/>
      <c r="G88" s="16"/>
      <c r="H88" s="16"/>
      <c r="I88" s="16"/>
      <c r="J88" s="16"/>
      <c r="K88" s="16"/>
    </row>
    <row r="89" spans="2:11">
      <c r="C89" s="13"/>
      <c r="D89" s="1"/>
      <c r="E89" s="93"/>
      <c r="F89" s="93"/>
      <c r="G89" s="12"/>
      <c r="H89" s="12"/>
      <c r="I89" s="12"/>
      <c r="J89" s="12"/>
      <c r="K89" s="12"/>
    </row>
    <row r="90" spans="2:11">
      <c r="D90" s="1"/>
      <c r="E90" s="93"/>
      <c r="F90" s="93"/>
    </row>
    <row r="91" spans="2:11" ht="15" customHeight="1">
      <c r="D91" s="1"/>
      <c r="E91" s="1"/>
      <c r="F91" s="1"/>
    </row>
    <row r="92" spans="2:11">
      <c r="D92" s="1"/>
      <c r="E92" s="1"/>
      <c r="F92" s="1"/>
    </row>
    <row r="93" spans="2:11">
      <c r="C93" s="91"/>
      <c r="D93" s="91"/>
      <c r="E93" s="1"/>
      <c r="F93" s="1"/>
    </row>
    <row r="94" spans="2:11">
      <c r="C94" s="91"/>
      <c r="D94" s="91"/>
      <c r="E94" s="1"/>
      <c r="F94" s="1"/>
    </row>
  </sheetData>
  <mergeCells count="16">
    <mergeCell ref="C86:E86"/>
    <mergeCell ref="C93:D93"/>
    <mergeCell ref="C94:D94"/>
    <mergeCell ref="C21:K21"/>
    <mergeCell ref="C23:F23"/>
    <mergeCell ref="C52:K52"/>
    <mergeCell ref="C54:F54"/>
    <mergeCell ref="C79:K79"/>
    <mergeCell ref="C81:F81"/>
    <mergeCell ref="E89:F90"/>
    <mergeCell ref="B1:F1"/>
    <mergeCell ref="C2:F2"/>
    <mergeCell ref="B15:F15"/>
    <mergeCell ref="C41:K41"/>
    <mergeCell ref="C43:F43"/>
    <mergeCell ref="C12:D1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IAN.2021 (3)</vt:lpstr>
      <vt:lpstr>'IAN.2021 (3)'!Print_Titles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2021-02-05T08:44:08Z</dcterms:modified>
</cp:coreProperties>
</file>