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E45" i="1"/>
  <c r="E44" s="1"/>
  <c r="E43" s="1"/>
  <c r="E42" s="1"/>
  <c r="E74"/>
  <c r="D108"/>
  <c r="D109"/>
  <c r="D110"/>
  <c r="D111"/>
  <c r="D112"/>
  <c r="D113"/>
  <c r="D116"/>
  <c r="D59"/>
  <c r="D60"/>
  <c r="D61"/>
  <c r="D62"/>
  <c r="D63"/>
  <c r="D64"/>
  <c r="D65"/>
  <c r="D66"/>
  <c r="D67"/>
  <c r="D68"/>
  <c r="D69"/>
  <c r="D70"/>
  <c r="D71"/>
  <c r="D72"/>
  <c r="D73"/>
  <c r="E48"/>
  <c r="E49"/>
  <c r="E58"/>
  <c r="E59"/>
  <c r="E64"/>
  <c r="E68"/>
  <c r="E69"/>
  <c r="E72"/>
  <c r="E71" s="1"/>
  <c r="E111"/>
  <c r="E112"/>
  <c r="D82"/>
  <c r="E81"/>
  <c r="E80" s="1"/>
  <c r="E79" l="1"/>
  <c r="D79" s="1"/>
  <c r="D80"/>
  <c r="D81"/>
  <c r="E109"/>
  <c r="E108" s="1"/>
  <c r="E115"/>
  <c r="D119"/>
  <c r="D95"/>
  <c r="D96"/>
  <c r="E95"/>
  <c r="E94" s="1"/>
  <c r="E114" l="1"/>
  <c r="D114" s="1"/>
  <c r="D115"/>
  <c r="D94"/>
  <c r="E93"/>
  <c r="D93" s="1"/>
  <c r="D78" l="1"/>
  <c r="E77"/>
  <c r="D77" s="1"/>
  <c r="E13"/>
  <c r="E76" l="1"/>
  <c r="D76" l="1"/>
  <c r="E75"/>
  <c r="D75" s="1"/>
  <c r="D107"/>
  <c r="E106"/>
  <c r="D106" s="1"/>
  <c r="D105"/>
  <c r="E104"/>
  <c r="E86"/>
  <c r="E129"/>
  <c r="E103" l="1"/>
  <c r="D103" s="1"/>
  <c r="D104"/>
  <c r="D13"/>
  <c r="D86"/>
  <c r="E23"/>
  <c r="D23" s="1"/>
  <c r="E61"/>
  <c r="D56"/>
  <c r="D57"/>
  <c r="E56"/>
  <c r="D18"/>
  <c r="D19"/>
  <c r="D28"/>
  <c r="D30"/>
  <c r="D34"/>
  <c r="D36"/>
  <c r="D41"/>
  <c r="D47"/>
  <c r="D52"/>
  <c r="D55"/>
  <c r="D90"/>
  <c r="D92"/>
  <c r="D100"/>
  <c r="D102"/>
  <c r="D121"/>
  <c r="D125"/>
  <c r="D129"/>
  <c r="D130"/>
  <c r="E128"/>
  <c r="E127" s="1"/>
  <c r="E130"/>
  <c r="E126" l="1"/>
  <c r="D126" s="1"/>
  <c r="D127"/>
  <c r="D128"/>
  <c r="D58"/>
  <c r="E17"/>
  <c r="D17" s="1"/>
  <c r="E12"/>
  <c r="E85"/>
  <c r="D85" s="1"/>
  <c r="E15" l="1"/>
  <c r="D15" s="1"/>
  <c r="E84"/>
  <c r="D84" s="1"/>
  <c r="E83" l="1"/>
  <c r="D83" s="1"/>
  <c r="E124"/>
  <c r="D124" s="1"/>
  <c r="E123" l="1"/>
  <c r="E99"/>
  <c r="D99" s="1"/>
  <c r="E101"/>
  <c r="D101" s="1"/>
  <c r="E89"/>
  <c r="D89" s="1"/>
  <c r="E91"/>
  <c r="D91" s="1"/>
  <c r="E120"/>
  <c r="D120" s="1"/>
  <c r="E33"/>
  <c r="D33" s="1"/>
  <c r="E35"/>
  <c r="D35" s="1"/>
  <c r="D123" l="1"/>
  <c r="E122"/>
  <c r="D122" s="1"/>
  <c r="E98"/>
  <c r="D98" s="1"/>
  <c r="E88"/>
  <c r="D88" s="1"/>
  <c r="E32"/>
  <c r="D32" s="1"/>
  <c r="E26"/>
  <c r="D26" s="1"/>
  <c r="E27"/>
  <c r="D27" s="1"/>
  <c r="E29"/>
  <c r="D29" s="1"/>
  <c r="E31" l="1"/>
  <c r="D31" s="1"/>
  <c r="E25"/>
  <c r="D25" s="1"/>
  <c r="E87"/>
  <c r="E21"/>
  <c r="D21" s="1"/>
  <c r="E22"/>
  <c r="D22" s="1"/>
  <c r="E118"/>
  <c r="D118" s="1"/>
  <c r="E66"/>
  <c r="E54"/>
  <c r="E51"/>
  <c r="E46"/>
  <c r="E40"/>
  <c r="E63" l="1"/>
  <c r="D74"/>
  <c r="D87"/>
  <c r="D54"/>
  <c r="E53"/>
  <c r="D53" s="1"/>
  <c r="D48"/>
  <c r="D51"/>
  <c r="D46"/>
  <c r="E39"/>
  <c r="D39" s="1"/>
  <c r="D40"/>
  <c r="E24"/>
  <c r="D24" s="1"/>
  <c r="E16"/>
  <c r="E117"/>
  <c r="E97" s="1"/>
  <c r="E38" l="1"/>
  <c r="D38" s="1"/>
  <c r="E14"/>
  <c r="D14" s="1"/>
  <c r="D16"/>
  <c r="D117"/>
  <c r="D97"/>
  <c r="D43"/>
  <c r="D42"/>
  <c r="D12"/>
  <c r="E11" l="1"/>
  <c r="D11" s="1"/>
  <c r="E37"/>
  <c r="E20" s="1"/>
  <c r="D20" s="1"/>
  <c r="D37" l="1"/>
  <c r="E131"/>
  <c r="D131" s="1"/>
</calcChain>
</file>

<file path=xl/sharedStrings.xml><?xml version="1.0" encoding="utf-8"?>
<sst xmlns="http://schemas.openxmlformats.org/spreadsheetml/2006/main" count="204" uniqueCount="99">
  <si>
    <t>CONSILIUL JUDETEAN ARGES</t>
  </si>
  <si>
    <t>INFLUENTE</t>
  </si>
  <si>
    <t xml:space="preserve">mii lei </t>
  </si>
  <si>
    <t>Nr. crt.</t>
  </si>
  <si>
    <t>DENUMIRE INDICATORI</t>
  </si>
  <si>
    <t>COD</t>
  </si>
  <si>
    <t>PROPUNERI</t>
  </si>
  <si>
    <t>TRIM</t>
  </si>
  <si>
    <t>IV</t>
  </si>
  <si>
    <t xml:space="preserve">TOTAL  VENITURI </t>
  </si>
  <si>
    <t>I</t>
  </si>
  <si>
    <t>SECTIUNEA DE FUNCTIONARE</t>
  </si>
  <si>
    <t>SUBVENTII</t>
  </si>
  <si>
    <t>.00.17</t>
  </si>
  <si>
    <t>SECTIUNEA DE DEZVOLTARE</t>
  </si>
  <si>
    <t xml:space="preserve">SUBVENTII  </t>
  </si>
  <si>
    <t>Subvenţii de la bugetul de stat către bugetele locale pentru finanţarea aparaturii medicale şi echipamentelor de comunicaţii în urgenţă în sănătate</t>
  </si>
  <si>
    <t>42.02.16.01</t>
  </si>
  <si>
    <t xml:space="preserve">TOTAL CHELTUIELI </t>
  </si>
  <si>
    <t>SANATATE</t>
  </si>
  <si>
    <t xml:space="preserve">SPITALE GENERALE </t>
  </si>
  <si>
    <t>66.02.06.01</t>
  </si>
  <si>
    <t>SPITALUL JUDETEAN DE URGENTA PITESTI</t>
  </si>
  <si>
    <t>Transferuri din bugetele locale pentru finanţarea  cheltuielilor de capital din domeniul sănătăţii</t>
  </si>
  <si>
    <t>51.02.28</t>
  </si>
  <si>
    <t>SPITALUL DE PNEUMOFTIZIOLOGIE LEORDENI</t>
  </si>
  <si>
    <t>Alte institutii si actiuni sanitare</t>
  </si>
  <si>
    <t>66.02.50.50</t>
  </si>
  <si>
    <t>Transferuri prentru finanţarea investiţiilor la spitale</t>
  </si>
  <si>
    <t>51.02.12</t>
  </si>
  <si>
    <t>UNITATEA DE ASISTENTA MEDICO-SOCIALA CALINESTI</t>
  </si>
  <si>
    <t xml:space="preserve">CULTURA </t>
  </si>
  <si>
    <t>51.01.01</t>
  </si>
  <si>
    <t>MUZEUL VITICULTURII SI POMICULTURII GOLESTI</t>
  </si>
  <si>
    <t>67.02.03.  02.02</t>
  </si>
  <si>
    <t xml:space="preserve">ASISTENTA SOCIALA </t>
  </si>
  <si>
    <t>68.02</t>
  </si>
  <si>
    <t>DEFICIT</t>
  </si>
  <si>
    <t>La Hot. C.J. nr.</t>
  </si>
  <si>
    <t>LA BUGETUL LOCAL PE ANUL 2020</t>
  </si>
  <si>
    <t xml:space="preserve">Varsaminte din sectiunea  de functionare pentru finantarea sectiunii de dezvoltare a bugetului local </t>
  </si>
  <si>
    <t>37.02.03</t>
  </si>
  <si>
    <t xml:space="preserve">Varsaminte din sectiunea de functionare </t>
  </si>
  <si>
    <t>37.02.04</t>
  </si>
  <si>
    <t xml:space="preserve">ALTE SERVICII PUBLICE GENERALE </t>
  </si>
  <si>
    <t>54.02</t>
  </si>
  <si>
    <t>DIRECTIA GENERALA  PENTRU EVIDENTA PERSOANELOR PITESTI</t>
  </si>
  <si>
    <t>54.02.10</t>
  </si>
  <si>
    <t xml:space="preserve"> Transferuri catre institutii publice pentru:</t>
  </si>
  <si>
    <t xml:space="preserve">           cheltuieli de personal</t>
  </si>
  <si>
    <t>Alte transferuri  de capital catre institutii publice</t>
  </si>
  <si>
    <t>51.02.29</t>
  </si>
  <si>
    <t>AUTORITATI PUBLICE SI ACTIUNI EXTERNE</t>
  </si>
  <si>
    <t>51.02.01.03</t>
  </si>
  <si>
    <t>Cheltuieli de capital</t>
  </si>
  <si>
    <t>70</t>
  </si>
  <si>
    <t xml:space="preserve">SPITALUL DE BOLI CRONICE SI GERIATRIE “CONSTANTIN BALACEANU STOLNICI” STEFANESTI </t>
  </si>
  <si>
    <t>SPITALUL DE BOLI CRONICE CALINESTI</t>
  </si>
  <si>
    <t xml:space="preserve">INVATAMANT </t>
  </si>
  <si>
    <t>65.02</t>
  </si>
  <si>
    <t>SCOALA SPECIALA PENTRU COPII CU DEFICIENTE ASOCIATE "SF. STELIAN" COSTESTI</t>
  </si>
  <si>
    <t>65.02.07.04.03</t>
  </si>
  <si>
    <t>Cheltuieli cu bunuri si servicii</t>
  </si>
  <si>
    <t>51.01.39</t>
  </si>
  <si>
    <t>ANUL 2020</t>
  </si>
  <si>
    <t>68.02.12</t>
  </si>
  <si>
    <t>CENTRUL DE INTEGRARE PRIN TERAPIE OCUPATIONALA TIGVENI</t>
  </si>
  <si>
    <t>LOCUINTE SERVICII SI DEZVOLTARE PUBLICA</t>
  </si>
  <si>
    <t>SERVICIUL PUBLIC JUDETEAN SALVAMONT ARGES</t>
  </si>
  <si>
    <t>70.02.50</t>
  </si>
  <si>
    <t>.20</t>
  </si>
  <si>
    <t>70.02</t>
  </si>
  <si>
    <t>Transferuri curente pentru actiuni de sanatate</t>
  </si>
  <si>
    <t>51.01.03</t>
  </si>
  <si>
    <t>Finantarea Programului National de Dezvoltare Locala</t>
  </si>
  <si>
    <t>42.02.65</t>
  </si>
  <si>
    <t xml:space="preserve">TRANSPORTURI </t>
  </si>
  <si>
    <t xml:space="preserve">DRUMURI SI PODURI JUDETENE </t>
  </si>
  <si>
    <t>84.02.03.01</t>
  </si>
  <si>
    <t>Cheltuieli de capital (PNDL)</t>
  </si>
  <si>
    <t>66.02</t>
  </si>
  <si>
    <t>II</t>
  </si>
  <si>
    <t>SPITALUL ORASENESC "REGELE CAROL I" COSTESTI</t>
  </si>
  <si>
    <t xml:space="preserve">MUZEUL JUDETEAN ARGES </t>
  </si>
  <si>
    <t>68.02.05</t>
  </si>
  <si>
    <t>CENTRUL DE ABILITARE SI REABILITARE PENTRU PERSOANE ADULTE CU DIZABILITATI CALINESTI</t>
  </si>
  <si>
    <t>BIBLIOTECA JUDETEANA "DINICU GOLESCU" PITESTI</t>
  </si>
  <si>
    <t>67.02.03</t>
  </si>
  <si>
    <t>CENTRUL DE CULTURA "DINU LIPATI"  PITESTI</t>
  </si>
  <si>
    <t>67.02.50</t>
  </si>
  <si>
    <t xml:space="preserve">Transferuri din bugetele  locale pentru finanţarea unităţilor de asistenţă medico-sociale - pentru cheltuieli de personal  </t>
  </si>
  <si>
    <t>UNITATEA DE ASISTENTA MEDICO-SOCIALA RUCAR</t>
  </si>
  <si>
    <t>UNITATEA DE ASISTENTA MEDICO-SOCIALA DEDULESTI</t>
  </si>
  <si>
    <t>SPITALUL DE PNEUMOFTIZIOLOGIE "SF. ANDREI" VALEA IASULUI</t>
  </si>
  <si>
    <t xml:space="preserve">SPITALUL DE PSIHIATRIE  VEDEA </t>
  </si>
  <si>
    <t>UNITATEA DE ASISTENTA MEDICO-SOCIALA DOMNESTI</t>
  </si>
  <si>
    <t>67.02.04</t>
  </si>
  <si>
    <t>CENTRUL CULTURAL JUDETEAN ARGES</t>
  </si>
  <si>
    <t>ANEXA nr.1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</si>
</sst>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u/>
      <sz val="14"/>
      <name val="Arial"/>
      <family val="2"/>
      <charset val="238"/>
    </font>
    <font>
      <sz val="8"/>
      <name val="Arial"/>
      <family val="2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name val="Tahoma"/>
      <family val="2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8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b/>
      <sz val="10"/>
      <color rgb="FFFF000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2" fillId="0" borderId="0"/>
    <xf numFmtId="0" fontId="5" fillId="0" borderId="0"/>
  </cellStyleXfs>
  <cellXfs count="114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2" borderId="0" xfId="0" applyFont="1" applyFill="1" applyAlignment="1">
      <alignment horizontal="left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1" fillId="0" borderId="0" xfId="0" applyFont="1" applyFill="1" applyBorder="1"/>
    <xf numFmtId="0" fontId="5" fillId="0" borderId="0" xfId="0" applyFont="1" applyFill="1" applyBorder="1"/>
    <xf numFmtId="0" fontId="7" fillId="0" borderId="0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/>
    </xf>
    <xf numFmtId="2" fontId="8" fillId="3" borderId="2" xfId="0" applyNumberFormat="1" applyFont="1" applyFill="1" applyBorder="1" applyAlignment="1">
      <alignment horizontal="right"/>
    </xf>
    <xf numFmtId="4" fontId="8" fillId="3" borderId="2" xfId="0" applyNumberFormat="1" applyFont="1" applyFill="1" applyBorder="1"/>
    <xf numFmtId="0" fontId="8" fillId="3" borderId="2" xfId="0" applyFont="1" applyFill="1" applyBorder="1" applyAlignment="1">
      <alignment horizontal="left"/>
    </xf>
    <xf numFmtId="2" fontId="9" fillId="3" borderId="2" xfId="0" applyNumberFormat="1" applyFont="1" applyFill="1" applyBorder="1" applyAlignment="1">
      <alignment horizontal="center"/>
    </xf>
    <xf numFmtId="4" fontId="9" fillId="3" borderId="2" xfId="0" applyNumberFormat="1" applyFont="1" applyFill="1" applyBorder="1"/>
    <xf numFmtId="0" fontId="10" fillId="4" borderId="2" xfId="0" applyFont="1" applyFill="1" applyBorder="1" applyAlignment="1">
      <alignment wrapText="1"/>
    </xf>
    <xf numFmtId="0" fontId="11" fillId="4" borderId="4" xfId="0" applyFont="1" applyFill="1" applyBorder="1"/>
    <xf numFmtId="0" fontId="10" fillId="4" borderId="5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2" fontId="9" fillId="0" borderId="2" xfId="0" applyNumberFormat="1" applyFont="1" applyFill="1" applyBorder="1" applyAlignment="1">
      <alignment horizontal="center"/>
    </xf>
    <xf numFmtId="4" fontId="9" fillId="2" borderId="2" xfId="0" applyNumberFormat="1" applyFont="1" applyFill="1" applyBorder="1"/>
    <xf numFmtId="0" fontId="10" fillId="0" borderId="4" xfId="0" applyFont="1" applyFill="1" applyBorder="1"/>
    <xf numFmtId="0" fontId="8" fillId="5" borderId="2" xfId="0" applyFont="1" applyFill="1" applyBorder="1"/>
    <xf numFmtId="2" fontId="9" fillId="5" borderId="2" xfId="0" applyNumberFormat="1" applyFont="1" applyFill="1" applyBorder="1" applyAlignment="1">
      <alignment horizontal="center"/>
    </xf>
    <xf numFmtId="4" fontId="8" fillId="5" borderId="2" xfId="0" applyNumberFormat="1" applyFont="1" applyFill="1" applyBorder="1"/>
    <xf numFmtId="0" fontId="0" fillId="2" borderId="0" xfId="0" applyFill="1"/>
    <xf numFmtId="0" fontId="8" fillId="2" borderId="2" xfId="0" applyFont="1" applyFill="1" applyBorder="1" applyAlignment="1">
      <alignment horizontal="left"/>
    </xf>
    <xf numFmtId="2" fontId="9" fillId="2" borderId="2" xfId="0" applyNumberFormat="1" applyFont="1" applyFill="1" applyBorder="1" applyAlignment="1">
      <alignment horizontal="center"/>
    </xf>
    <xf numFmtId="4" fontId="8" fillId="2" borderId="2" xfId="0" applyNumberFormat="1" applyFont="1" applyFill="1" applyBorder="1"/>
    <xf numFmtId="0" fontId="9" fillId="6" borderId="2" xfId="0" applyFont="1" applyFill="1" applyBorder="1" applyAlignment="1">
      <alignment wrapText="1"/>
    </xf>
    <xf numFmtId="0" fontId="9" fillId="6" borderId="2" xfId="1" applyFont="1" applyFill="1" applyBorder="1" applyAlignment="1">
      <alignment horizontal="left"/>
    </xf>
    <xf numFmtId="0" fontId="8" fillId="3" borderId="2" xfId="0" applyFont="1" applyFill="1" applyBorder="1" applyAlignment="1">
      <alignment horizontal="center" wrapText="1"/>
    </xf>
    <xf numFmtId="2" fontId="8" fillId="3" borderId="2" xfId="0" applyNumberFormat="1" applyFont="1" applyFill="1" applyBorder="1" applyAlignment="1">
      <alignment horizontal="center" wrapText="1"/>
    </xf>
    <xf numFmtId="2" fontId="8" fillId="4" borderId="2" xfId="0" applyNumberFormat="1" applyFont="1" applyFill="1" applyBorder="1"/>
    <xf numFmtId="49" fontId="8" fillId="4" borderId="2" xfId="2" applyNumberFormat="1" applyFont="1" applyFill="1" applyBorder="1" applyAlignment="1">
      <alignment horizontal="left" vertical="center" wrapText="1"/>
    </xf>
    <xf numFmtId="0" fontId="8" fillId="4" borderId="2" xfId="0" applyFont="1" applyFill="1" applyBorder="1" applyAlignment="1">
      <alignment horizontal="center"/>
    </xf>
    <xf numFmtId="4" fontId="8" fillId="4" borderId="2" xfId="0" applyNumberFormat="1" applyFont="1" applyFill="1" applyBorder="1"/>
    <xf numFmtId="2" fontId="8" fillId="5" borderId="2" xfId="0" applyNumberFormat="1" applyFont="1" applyFill="1" applyBorder="1"/>
    <xf numFmtId="49" fontId="8" fillId="5" borderId="2" xfId="2" applyNumberFormat="1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/>
    </xf>
    <xf numFmtId="2" fontId="8" fillId="2" borderId="2" xfId="0" applyNumberFormat="1" applyFont="1" applyFill="1" applyBorder="1"/>
    <xf numFmtId="0" fontId="9" fillId="0" borderId="2" xfId="0" applyFont="1" applyFill="1" applyBorder="1"/>
    <xf numFmtId="0" fontId="9" fillId="6" borderId="2" xfId="2" applyFont="1" applyFill="1" applyBorder="1" applyAlignment="1">
      <alignment horizontal="left" wrapText="1"/>
    </xf>
    <xf numFmtId="49" fontId="9" fillId="6" borderId="2" xfId="2" applyNumberFormat="1" applyFont="1" applyFill="1" applyBorder="1" applyAlignment="1">
      <alignment horizontal="center"/>
    </xf>
    <xf numFmtId="0" fontId="13" fillId="5" borderId="2" xfId="0" applyFont="1" applyFill="1" applyBorder="1" applyAlignment="1"/>
    <xf numFmtId="0" fontId="9" fillId="5" borderId="2" xfId="1" applyFont="1" applyFill="1" applyBorder="1" applyAlignment="1">
      <alignment horizontal="center"/>
    </xf>
    <xf numFmtId="4" fontId="9" fillId="5" borderId="2" xfId="0" applyNumberFormat="1" applyFont="1" applyFill="1" applyBorder="1"/>
    <xf numFmtId="0" fontId="8" fillId="0" borderId="2" xfId="0" applyFont="1" applyFill="1" applyBorder="1"/>
    <xf numFmtId="49" fontId="9" fillId="0" borderId="2" xfId="2" applyNumberFormat="1" applyFont="1" applyFill="1" applyBorder="1" applyAlignment="1">
      <alignment horizontal="left" vertical="center" wrapText="1"/>
    </xf>
    <xf numFmtId="49" fontId="9" fillId="0" borderId="2" xfId="2" applyNumberFormat="1" applyFont="1" applyFill="1" applyBorder="1" applyAlignment="1">
      <alignment horizontal="center"/>
    </xf>
    <xf numFmtId="0" fontId="8" fillId="4" borderId="4" xfId="0" applyFont="1" applyFill="1" applyBorder="1" applyAlignment="1">
      <alignment horizontal="center"/>
    </xf>
    <xf numFmtId="0" fontId="9" fillId="4" borderId="5" xfId="0" applyFont="1" applyFill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1" fillId="0" borderId="6" xfId="0" applyFont="1" applyFill="1" applyBorder="1"/>
    <xf numFmtId="2" fontId="8" fillId="4" borderId="2" xfId="0" applyNumberFormat="1" applyFont="1" applyFill="1" applyBorder="1" applyAlignment="1">
      <alignment horizontal="center"/>
    </xf>
    <xf numFmtId="2" fontId="9" fillId="0" borderId="2" xfId="0" applyNumberFormat="1" applyFont="1" applyFill="1" applyBorder="1"/>
    <xf numFmtId="1" fontId="9" fillId="0" borderId="2" xfId="0" applyNumberFormat="1" applyFont="1" applyFill="1" applyBorder="1" applyAlignment="1">
      <alignment horizontal="center"/>
    </xf>
    <xf numFmtId="0" fontId="15" fillId="5" borderId="2" xfId="0" applyFont="1" applyFill="1" applyBorder="1"/>
    <xf numFmtId="0" fontId="15" fillId="5" borderId="2" xfId="0" applyFont="1" applyFill="1" applyBorder="1" applyAlignment="1">
      <alignment horizontal="center"/>
    </xf>
    <xf numFmtId="4" fontId="15" fillId="5" borderId="2" xfId="0" applyNumberFormat="1" applyFont="1" applyFill="1" applyBorder="1"/>
    <xf numFmtId="0" fontId="16" fillId="0" borderId="0" xfId="0" applyFont="1" applyBorder="1"/>
    <xf numFmtId="0" fontId="17" fillId="0" borderId="0" xfId="0" applyFont="1" applyBorder="1"/>
    <xf numFmtId="0" fontId="16" fillId="0" borderId="0" xfId="0" applyFont="1" applyBorder="1" applyAlignment="1">
      <alignment horizontal="center"/>
    </xf>
    <xf numFmtId="2" fontId="1" fillId="2" borderId="0" xfId="0" applyNumberFormat="1" applyFont="1" applyFill="1" applyBorder="1"/>
    <xf numFmtId="0" fontId="18" fillId="0" borderId="0" xfId="0" applyFont="1"/>
    <xf numFmtId="2" fontId="8" fillId="2" borderId="2" xfId="0" applyNumberFormat="1" applyFont="1" applyFill="1" applyBorder="1" applyAlignment="1">
      <alignment horizontal="center" wrapText="1"/>
    </xf>
    <xf numFmtId="3" fontId="11" fillId="2" borderId="5" xfId="0" applyNumberFormat="1" applyFont="1" applyFill="1" applyBorder="1" applyAlignment="1">
      <alignment wrapText="1"/>
    </xf>
    <xf numFmtId="0" fontId="7" fillId="2" borderId="2" xfId="1" applyFont="1" applyFill="1" applyBorder="1" applyAlignment="1">
      <alignment horizontal="right"/>
    </xf>
    <xf numFmtId="0" fontId="10" fillId="2" borderId="2" xfId="0" applyFont="1" applyFill="1" applyBorder="1"/>
    <xf numFmtId="0" fontId="11" fillId="4" borderId="4" xfId="0" applyFont="1" applyFill="1" applyBorder="1" applyAlignment="1">
      <alignment wrapText="1"/>
    </xf>
    <xf numFmtId="0" fontId="19" fillId="4" borderId="5" xfId="0" applyFont="1" applyFill="1" applyBorder="1" applyAlignment="1">
      <alignment horizontal="center"/>
    </xf>
    <xf numFmtId="0" fontId="11" fillId="2" borderId="4" xfId="0" applyFont="1" applyFill="1" applyBorder="1" applyAlignment="1">
      <alignment wrapText="1"/>
    </xf>
    <xf numFmtId="0" fontId="19" fillId="0" borderId="5" xfId="0" applyFont="1" applyFill="1" applyBorder="1" applyAlignment="1">
      <alignment horizontal="center"/>
    </xf>
    <xf numFmtId="0" fontId="10" fillId="6" borderId="7" xfId="2" applyFont="1" applyFill="1" applyBorder="1" applyAlignment="1">
      <alignment wrapText="1"/>
    </xf>
    <xf numFmtId="49" fontId="10" fillId="6" borderId="8" xfId="2" applyNumberFormat="1" applyFont="1" applyFill="1" applyBorder="1" applyAlignment="1">
      <alignment horizontal="left" wrapText="1"/>
    </xf>
    <xf numFmtId="1" fontId="8" fillId="4" borderId="2" xfId="0" applyNumberFormat="1" applyFont="1" applyFill="1" applyBorder="1" applyAlignment="1">
      <alignment horizontal="center"/>
    </xf>
    <xf numFmtId="0" fontId="8" fillId="5" borderId="4" xfId="0" applyFont="1" applyFill="1" applyBorder="1" applyAlignment="1">
      <alignment wrapText="1"/>
    </xf>
    <xf numFmtId="2" fontId="8" fillId="5" borderId="4" xfId="0" applyNumberFormat="1" applyFont="1" applyFill="1" applyBorder="1" applyAlignment="1">
      <alignment horizontal="left" wrapText="1"/>
    </xf>
    <xf numFmtId="2" fontId="8" fillId="5" borderId="2" xfId="0" applyNumberFormat="1" applyFont="1" applyFill="1" applyBorder="1" applyAlignment="1">
      <alignment horizontal="center"/>
    </xf>
    <xf numFmtId="0" fontId="9" fillId="5" borderId="5" xfId="0" applyFont="1" applyFill="1" applyBorder="1" applyAlignment="1">
      <alignment horizontal="center" wrapText="1"/>
    </xf>
    <xf numFmtId="2" fontId="8" fillId="5" borderId="2" xfId="0" applyNumberFormat="1" applyFont="1" applyFill="1" applyBorder="1" applyAlignment="1">
      <alignment wrapText="1"/>
    </xf>
    <xf numFmtId="0" fontId="8" fillId="5" borderId="0" xfId="0" applyFont="1" applyFill="1" applyAlignment="1">
      <alignment wrapText="1"/>
    </xf>
    <xf numFmtId="0" fontId="9" fillId="5" borderId="2" xfId="0" applyFont="1" applyFill="1" applyBorder="1" applyAlignment="1">
      <alignment horizontal="center"/>
    </xf>
    <xf numFmtId="2" fontId="8" fillId="0" borderId="2" xfId="0" applyNumberFormat="1" applyFont="1" applyFill="1" applyBorder="1" applyAlignment="1">
      <alignment wrapText="1"/>
    </xf>
    <xf numFmtId="0" fontId="20" fillId="0" borderId="2" xfId="0" applyFont="1" applyFill="1" applyBorder="1"/>
    <xf numFmtId="0" fontId="20" fillId="2" borderId="2" xfId="0" applyFont="1" applyFill="1" applyBorder="1" applyAlignment="1">
      <alignment horizontal="center"/>
    </xf>
    <xf numFmtId="4" fontId="15" fillId="2" borderId="2" xfId="0" applyNumberFormat="1" applyFont="1" applyFill="1" applyBorder="1"/>
    <xf numFmtId="49" fontId="20" fillId="0" borderId="2" xfId="2" applyNumberFormat="1" applyFont="1" applyFill="1" applyBorder="1" applyAlignment="1">
      <alignment horizontal="left" vertical="center" wrapText="1"/>
    </xf>
    <xf numFmtId="49" fontId="20" fillId="0" borderId="2" xfId="2" applyNumberFormat="1" applyFont="1" applyFill="1" applyBorder="1" applyAlignment="1">
      <alignment horizontal="center"/>
    </xf>
    <xf numFmtId="0" fontId="9" fillId="2" borderId="2" xfId="0" applyFont="1" applyFill="1" applyBorder="1" applyAlignment="1">
      <alignment horizontal="left" wrapText="1"/>
    </xf>
    <xf numFmtId="0" fontId="21" fillId="2" borderId="2" xfId="0" applyFont="1" applyFill="1" applyBorder="1" applyAlignment="1">
      <alignment horizontal="left" wrapText="1"/>
    </xf>
    <xf numFmtId="4" fontId="22" fillId="2" borderId="2" xfId="0" applyNumberFormat="1" applyFont="1" applyFill="1" applyBorder="1"/>
    <xf numFmtId="0" fontId="11" fillId="0" borderId="4" xfId="0" applyFont="1" applyFill="1" applyBorder="1"/>
    <xf numFmtId="49" fontId="8" fillId="0" borderId="2" xfId="2" applyNumberFormat="1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 wrapText="1"/>
    </xf>
    <xf numFmtId="0" fontId="11" fillId="0" borderId="4" xfId="0" applyFont="1" applyFill="1" applyBorder="1" applyAlignment="1">
      <alignment wrapText="1"/>
    </xf>
    <xf numFmtId="49" fontId="9" fillId="0" borderId="5" xfId="2" applyNumberFormat="1" applyFont="1" applyFill="1" applyBorder="1" applyAlignment="1">
      <alignment horizontal="center"/>
    </xf>
    <xf numFmtId="2" fontId="11" fillId="0" borderId="2" xfId="0" applyNumberFormat="1" applyFont="1" applyFill="1" applyBorder="1" applyAlignment="1">
      <alignment wrapText="1"/>
    </xf>
    <xf numFmtId="0" fontId="1" fillId="0" borderId="0" xfId="0" applyFont="1" applyFill="1" applyAlignment="1">
      <alignment horizontal="right"/>
    </xf>
    <xf numFmtId="0" fontId="6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</cellXfs>
  <cellStyles count="3">
    <cellStyle name="Normal" xfId="0" builtinId="0"/>
    <cellStyle name="Normal_Anexa F 140 146 10.07" xfId="2"/>
    <cellStyle name="Normal_Machete buget 99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33"/>
  <sheetViews>
    <sheetView tabSelected="1" workbookViewId="0">
      <selection activeCell="J16" sqref="J16"/>
    </sheetView>
  </sheetViews>
  <sheetFormatPr defaultRowHeight="15"/>
  <cols>
    <col min="1" max="1" width="4.85546875" customWidth="1"/>
    <col min="2" max="2" width="41.28515625" customWidth="1"/>
    <col min="3" max="3" width="12.5703125" customWidth="1"/>
    <col min="4" max="4" width="10.42578125" customWidth="1"/>
    <col min="5" max="5" width="9.5703125" customWidth="1"/>
  </cols>
  <sheetData>
    <row r="1" spans="1:5" ht="15.75">
      <c r="A1" s="1"/>
      <c r="B1" s="1" t="s">
        <v>0</v>
      </c>
      <c r="C1" s="2"/>
      <c r="D1" s="3"/>
    </row>
    <row r="2" spans="1:5" ht="15.75">
      <c r="A2" s="1"/>
      <c r="B2" s="1"/>
      <c r="C2" s="2"/>
      <c r="D2" s="3" t="s">
        <v>98</v>
      </c>
    </row>
    <row r="3" spans="1:5" ht="18">
      <c r="A3" s="4"/>
      <c r="B3" s="108"/>
      <c r="C3" s="108"/>
      <c r="D3" s="5" t="s">
        <v>38</v>
      </c>
    </row>
    <row r="4" spans="1:5" ht="18">
      <c r="A4" s="4"/>
      <c r="B4" s="6"/>
      <c r="C4" s="7"/>
      <c r="D4" s="9"/>
    </row>
    <row r="5" spans="1:5" ht="18">
      <c r="A5" s="109" t="s">
        <v>1</v>
      </c>
      <c r="B5" s="109"/>
      <c r="C5" s="109"/>
      <c r="D5" s="109"/>
    </row>
    <row r="6" spans="1:5" ht="15.75">
      <c r="A6" s="110" t="s">
        <v>39</v>
      </c>
      <c r="B6" s="110"/>
      <c r="C6" s="110"/>
      <c r="D6" s="110"/>
    </row>
    <row r="7" spans="1:5" ht="15.75">
      <c r="A7" s="10"/>
      <c r="B7" s="111"/>
      <c r="C7" s="111"/>
      <c r="D7" s="111"/>
    </row>
    <row r="8" spans="1:5">
      <c r="A8" s="10"/>
      <c r="B8" s="11"/>
      <c r="C8" s="12"/>
      <c r="D8" s="8" t="s">
        <v>2</v>
      </c>
    </row>
    <row r="9" spans="1:5" ht="23.25" customHeight="1">
      <c r="A9" s="112" t="s">
        <v>3</v>
      </c>
      <c r="B9" s="13" t="s">
        <v>4</v>
      </c>
      <c r="C9" s="13" t="s">
        <v>5</v>
      </c>
      <c r="D9" s="14" t="s">
        <v>6</v>
      </c>
      <c r="E9" s="15" t="s">
        <v>7</v>
      </c>
    </row>
    <row r="10" spans="1:5">
      <c r="A10" s="113"/>
      <c r="B10" s="16"/>
      <c r="C10" s="16"/>
      <c r="D10" s="17" t="s">
        <v>64</v>
      </c>
      <c r="E10" s="15" t="s">
        <v>8</v>
      </c>
    </row>
    <row r="11" spans="1:5">
      <c r="A11" s="18"/>
      <c r="B11" s="18" t="s">
        <v>9</v>
      </c>
      <c r="C11" s="19"/>
      <c r="D11" s="20">
        <f>E11</f>
        <v>3444.04</v>
      </c>
      <c r="E11" s="20">
        <f>E12+E14</f>
        <v>3444.04</v>
      </c>
    </row>
    <row r="12" spans="1:5">
      <c r="A12" s="18" t="s">
        <v>10</v>
      </c>
      <c r="B12" s="21" t="s">
        <v>11</v>
      </c>
      <c r="C12" s="22"/>
      <c r="D12" s="20">
        <f t="shared" ref="D12:D120" si="0">E12</f>
        <v>-837.2</v>
      </c>
      <c r="E12" s="23">
        <f>E13</f>
        <v>-837.2</v>
      </c>
    </row>
    <row r="13" spans="1:5" ht="43.5">
      <c r="A13" s="27"/>
      <c r="B13" s="75" t="s">
        <v>40</v>
      </c>
      <c r="C13" s="76" t="s">
        <v>41</v>
      </c>
      <c r="D13" s="20">
        <f t="shared" si="0"/>
        <v>-837.2</v>
      </c>
      <c r="E13" s="29">
        <f>-11-176-4-1-112-7-2.6-4.5-54-26-47.5-6-300-26-12-40-7.6</f>
        <v>-837.2</v>
      </c>
    </row>
    <row r="14" spans="1:5">
      <c r="A14" s="27" t="s">
        <v>81</v>
      </c>
      <c r="B14" s="31" t="s">
        <v>14</v>
      </c>
      <c r="C14" s="32"/>
      <c r="D14" s="20">
        <f t="shared" si="0"/>
        <v>4281.24</v>
      </c>
      <c r="E14" s="29">
        <f>E15+E16</f>
        <v>4281.24</v>
      </c>
    </row>
    <row r="15" spans="1:5">
      <c r="A15" s="27"/>
      <c r="B15" s="77" t="s">
        <v>42</v>
      </c>
      <c r="C15" s="36" t="s">
        <v>43</v>
      </c>
      <c r="D15" s="20">
        <f t="shared" si="0"/>
        <v>837.2</v>
      </c>
      <c r="E15" s="29">
        <f>-E13</f>
        <v>837.2</v>
      </c>
    </row>
    <row r="16" spans="1:5">
      <c r="A16" s="24"/>
      <c r="B16" s="25" t="s">
        <v>12</v>
      </c>
      <c r="C16" s="26" t="s">
        <v>13</v>
      </c>
      <c r="D16" s="20">
        <f t="shared" si="0"/>
        <v>3444.04</v>
      </c>
      <c r="E16" s="29">
        <f>E17</f>
        <v>3444.04</v>
      </c>
    </row>
    <row r="17" spans="1:6">
      <c r="A17" s="27"/>
      <c r="B17" s="35" t="s">
        <v>15</v>
      </c>
      <c r="C17" s="36">
        <v>42.02</v>
      </c>
      <c r="D17" s="20">
        <f t="shared" si="0"/>
        <v>3444.04</v>
      </c>
      <c r="E17" s="37">
        <f>E18+E19</f>
        <v>3444.04</v>
      </c>
      <c r="F17" s="34"/>
    </row>
    <row r="18" spans="1:6" ht="42.75" customHeight="1">
      <c r="A18" s="27"/>
      <c r="B18" s="38" t="s">
        <v>16</v>
      </c>
      <c r="C18" s="39" t="s">
        <v>17</v>
      </c>
      <c r="D18" s="20">
        <f t="shared" si="0"/>
        <v>471</v>
      </c>
      <c r="E18" s="37">
        <v>471</v>
      </c>
      <c r="F18" s="34"/>
    </row>
    <row r="19" spans="1:6" ht="42.75" customHeight="1">
      <c r="A19" s="27"/>
      <c r="B19" s="98" t="s">
        <v>74</v>
      </c>
      <c r="C19" s="99" t="s">
        <v>75</v>
      </c>
      <c r="D19" s="20">
        <f t="shared" si="0"/>
        <v>2973.04</v>
      </c>
      <c r="E19" s="100">
        <v>2973.04</v>
      </c>
      <c r="F19" s="34"/>
    </row>
    <row r="20" spans="1:6">
      <c r="A20" s="18"/>
      <c r="B20" s="40" t="s">
        <v>18</v>
      </c>
      <c r="C20" s="41"/>
      <c r="D20" s="20">
        <f t="shared" si="0"/>
        <v>3444.04</v>
      </c>
      <c r="E20" s="20">
        <f>E21+E24+E31+E37+E74+E97+E122+E126</f>
        <v>3444.04</v>
      </c>
    </row>
    <row r="21" spans="1:6" ht="29.25">
      <c r="A21" s="27"/>
      <c r="B21" s="78" t="s">
        <v>52</v>
      </c>
      <c r="C21" s="79" t="s">
        <v>53</v>
      </c>
      <c r="D21" s="45">
        <f t="shared" si="0"/>
        <v>205</v>
      </c>
      <c r="E21" s="45">
        <f>E22</f>
        <v>205</v>
      </c>
    </row>
    <row r="22" spans="1:6">
      <c r="A22" s="27"/>
      <c r="B22" s="57" t="s">
        <v>14</v>
      </c>
      <c r="C22" s="58"/>
      <c r="D22" s="20">
        <f t="shared" si="0"/>
        <v>205</v>
      </c>
      <c r="E22" s="37">
        <f>E23</f>
        <v>205</v>
      </c>
    </row>
    <row r="23" spans="1:6">
      <c r="A23" s="27"/>
      <c r="B23" s="57" t="s">
        <v>54</v>
      </c>
      <c r="C23" s="58" t="s">
        <v>55</v>
      </c>
      <c r="D23" s="20">
        <f t="shared" si="0"/>
        <v>205</v>
      </c>
      <c r="E23" s="37">
        <f>11+176+6+12</f>
        <v>205</v>
      </c>
    </row>
    <row r="24" spans="1:6" ht="21" customHeight="1">
      <c r="A24" s="27"/>
      <c r="B24" s="78" t="s">
        <v>44</v>
      </c>
      <c r="C24" s="79" t="s">
        <v>45</v>
      </c>
      <c r="D24" s="45">
        <f t="shared" si="0"/>
        <v>0</v>
      </c>
      <c r="E24" s="45">
        <f>E25</f>
        <v>0</v>
      </c>
    </row>
    <row r="25" spans="1:6" ht="29.25">
      <c r="A25" s="27"/>
      <c r="B25" s="80" t="s">
        <v>46</v>
      </c>
      <c r="C25" s="81" t="s">
        <v>47</v>
      </c>
      <c r="D25" s="20">
        <f t="shared" si="0"/>
        <v>0</v>
      </c>
      <c r="E25" s="37">
        <f>E26+E29</f>
        <v>0</v>
      </c>
    </row>
    <row r="26" spans="1:6">
      <c r="A26" s="27"/>
      <c r="B26" s="62" t="s">
        <v>11</v>
      </c>
      <c r="C26" s="81"/>
      <c r="D26" s="20">
        <f t="shared" si="0"/>
        <v>-4</v>
      </c>
      <c r="E26" s="37">
        <f>E27</f>
        <v>-4</v>
      </c>
    </row>
    <row r="27" spans="1:6">
      <c r="A27" s="27"/>
      <c r="B27" s="30" t="s">
        <v>48</v>
      </c>
      <c r="C27" s="61" t="s">
        <v>32</v>
      </c>
      <c r="D27" s="20">
        <f t="shared" si="0"/>
        <v>-4</v>
      </c>
      <c r="E27" s="37">
        <f>E28</f>
        <v>-4</v>
      </c>
    </row>
    <row r="28" spans="1:6">
      <c r="A28" s="27"/>
      <c r="B28" s="30" t="s">
        <v>49</v>
      </c>
      <c r="C28" s="61">
        <v>10</v>
      </c>
      <c r="D28" s="20">
        <f t="shared" si="0"/>
        <v>-4</v>
      </c>
      <c r="E28" s="37">
        <v>-4</v>
      </c>
    </row>
    <row r="29" spans="1:6">
      <c r="A29" s="27"/>
      <c r="B29" s="56" t="s">
        <v>14</v>
      </c>
      <c r="C29" s="74"/>
      <c r="D29" s="20">
        <f t="shared" si="0"/>
        <v>4</v>
      </c>
      <c r="E29" s="37">
        <f>E30</f>
        <v>4</v>
      </c>
    </row>
    <row r="30" spans="1:6">
      <c r="A30" s="27"/>
      <c r="B30" s="30" t="s">
        <v>50</v>
      </c>
      <c r="C30" s="61" t="s">
        <v>51</v>
      </c>
      <c r="D30" s="20">
        <f t="shared" si="0"/>
        <v>4</v>
      </c>
      <c r="E30" s="37">
        <v>4</v>
      </c>
    </row>
    <row r="31" spans="1:6">
      <c r="A31" s="27"/>
      <c r="B31" s="43" t="s">
        <v>58</v>
      </c>
      <c r="C31" s="44" t="s">
        <v>59</v>
      </c>
      <c r="D31" s="45">
        <f t="shared" si="0"/>
        <v>0</v>
      </c>
      <c r="E31" s="45">
        <f>E32</f>
        <v>0</v>
      </c>
    </row>
    <row r="32" spans="1:6" ht="43.5">
      <c r="A32" s="27"/>
      <c r="B32" s="80" t="s">
        <v>60</v>
      </c>
      <c r="C32" s="81" t="s">
        <v>61</v>
      </c>
      <c r="D32" s="20">
        <f t="shared" si="0"/>
        <v>0</v>
      </c>
      <c r="E32" s="37">
        <f>E33+E35</f>
        <v>0</v>
      </c>
    </row>
    <row r="33" spans="1:5">
      <c r="A33" s="27"/>
      <c r="B33" s="62" t="s">
        <v>11</v>
      </c>
      <c r="C33" s="61"/>
      <c r="D33" s="20">
        <f t="shared" si="0"/>
        <v>-1</v>
      </c>
      <c r="E33" s="37">
        <f>E34</f>
        <v>-1</v>
      </c>
    </row>
    <row r="34" spans="1:5">
      <c r="A34" s="27"/>
      <c r="B34" s="30" t="s">
        <v>62</v>
      </c>
      <c r="C34" s="61">
        <v>20</v>
      </c>
      <c r="D34" s="20">
        <f t="shared" si="0"/>
        <v>-1</v>
      </c>
      <c r="E34" s="37">
        <v>-1</v>
      </c>
    </row>
    <row r="35" spans="1:5">
      <c r="A35" s="27"/>
      <c r="B35" s="57" t="s">
        <v>14</v>
      </c>
      <c r="C35" s="58"/>
      <c r="D35" s="20">
        <f t="shared" si="0"/>
        <v>1</v>
      </c>
      <c r="E35" s="37">
        <f>E36</f>
        <v>1</v>
      </c>
    </row>
    <row r="36" spans="1:5">
      <c r="A36" s="27"/>
      <c r="B36" s="57" t="s">
        <v>54</v>
      </c>
      <c r="C36" s="58" t="s">
        <v>55</v>
      </c>
      <c r="D36" s="20">
        <f t="shared" si="0"/>
        <v>1</v>
      </c>
      <c r="E36" s="37">
        <v>1</v>
      </c>
    </row>
    <row r="37" spans="1:5">
      <c r="A37" s="42"/>
      <c r="B37" s="43" t="s">
        <v>19</v>
      </c>
      <c r="C37" s="44" t="s">
        <v>80</v>
      </c>
      <c r="D37" s="45">
        <f t="shared" si="0"/>
        <v>3144.5</v>
      </c>
      <c r="E37" s="45">
        <f>E38+E42</f>
        <v>3144.5</v>
      </c>
    </row>
    <row r="38" spans="1:5">
      <c r="A38" s="46"/>
      <c r="B38" s="47" t="s">
        <v>20</v>
      </c>
      <c r="C38" s="48" t="s">
        <v>21</v>
      </c>
      <c r="D38" s="20">
        <f t="shared" si="0"/>
        <v>471</v>
      </c>
      <c r="E38" s="33">
        <f>E39</f>
        <v>471</v>
      </c>
    </row>
    <row r="39" spans="1:5" ht="20.25" customHeight="1">
      <c r="A39" s="46"/>
      <c r="B39" s="89" t="s">
        <v>22</v>
      </c>
      <c r="C39" s="91" t="s">
        <v>21</v>
      </c>
      <c r="D39" s="20">
        <f t="shared" si="0"/>
        <v>471</v>
      </c>
      <c r="E39" s="55">
        <f t="shared" ref="E39:E40" si="1">E40</f>
        <v>471</v>
      </c>
    </row>
    <row r="40" spans="1:5">
      <c r="A40" s="49"/>
      <c r="B40" s="50" t="s">
        <v>14</v>
      </c>
      <c r="C40" s="48"/>
      <c r="D40" s="20">
        <f t="shared" si="0"/>
        <v>471</v>
      </c>
      <c r="E40" s="29">
        <f t="shared" si="1"/>
        <v>471</v>
      </c>
    </row>
    <row r="41" spans="1:5" ht="26.25" customHeight="1">
      <c r="A41" s="49"/>
      <c r="B41" s="51" t="s">
        <v>23</v>
      </c>
      <c r="C41" s="52" t="s">
        <v>24</v>
      </c>
      <c r="D41" s="20">
        <f t="shared" si="0"/>
        <v>471</v>
      </c>
      <c r="E41" s="37">
        <v>471</v>
      </c>
    </row>
    <row r="42" spans="1:5" ht="15.75">
      <c r="A42" s="46"/>
      <c r="B42" s="53" t="s">
        <v>26</v>
      </c>
      <c r="C42" s="54" t="s">
        <v>27</v>
      </c>
      <c r="D42" s="20">
        <f t="shared" si="0"/>
        <v>2673.5</v>
      </c>
      <c r="E42" s="55">
        <f>E43+E48+E53+E63+E58+E68+E71</f>
        <v>2673.5</v>
      </c>
    </row>
    <row r="43" spans="1:5">
      <c r="A43" s="46"/>
      <c r="B43" s="89" t="s">
        <v>22</v>
      </c>
      <c r="C43" s="54" t="s">
        <v>27</v>
      </c>
      <c r="D43" s="20">
        <f t="shared" si="0"/>
        <v>1304</v>
      </c>
      <c r="E43" s="55">
        <f>E46+E44</f>
        <v>1304</v>
      </c>
    </row>
    <row r="44" spans="1:5">
      <c r="A44" s="49"/>
      <c r="B44" s="93" t="s">
        <v>11</v>
      </c>
      <c r="C44" s="94"/>
      <c r="D44" s="37"/>
      <c r="E44" s="29">
        <f>E45</f>
        <v>1250</v>
      </c>
    </row>
    <row r="45" spans="1:5">
      <c r="A45" s="49"/>
      <c r="B45" s="96" t="s">
        <v>72</v>
      </c>
      <c r="C45" s="97" t="s">
        <v>73</v>
      </c>
      <c r="D45" s="37"/>
      <c r="E45" s="29">
        <f>1245-300-60-120+85+400</f>
        <v>1250</v>
      </c>
    </row>
    <row r="46" spans="1:5">
      <c r="A46" s="49"/>
      <c r="B46" s="56" t="s">
        <v>14</v>
      </c>
      <c r="C46" s="48"/>
      <c r="D46" s="20">
        <f t="shared" si="0"/>
        <v>54</v>
      </c>
      <c r="E46" s="29">
        <f>E47</f>
        <v>54</v>
      </c>
    </row>
    <row r="47" spans="1:5">
      <c r="A47" s="49"/>
      <c r="B47" s="57" t="s">
        <v>28</v>
      </c>
      <c r="C47" s="58" t="s">
        <v>29</v>
      </c>
      <c r="D47" s="20">
        <f t="shared" si="0"/>
        <v>54</v>
      </c>
      <c r="E47" s="37">
        <v>54</v>
      </c>
    </row>
    <row r="48" spans="1:5" ht="39">
      <c r="A48" s="49"/>
      <c r="B48" s="90" t="s">
        <v>56</v>
      </c>
      <c r="C48" s="54" t="s">
        <v>27</v>
      </c>
      <c r="D48" s="20">
        <f t="shared" si="0"/>
        <v>101</v>
      </c>
      <c r="E48" s="33">
        <f>E51+E49</f>
        <v>101</v>
      </c>
    </row>
    <row r="49" spans="1:5">
      <c r="A49" s="49"/>
      <c r="B49" s="93" t="s">
        <v>11</v>
      </c>
      <c r="C49" s="94"/>
      <c r="D49" s="37"/>
      <c r="E49" s="37">
        <f>E50</f>
        <v>75</v>
      </c>
    </row>
    <row r="50" spans="1:5">
      <c r="A50" s="49"/>
      <c r="B50" s="96" t="s">
        <v>72</v>
      </c>
      <c r="C50" s="97" t="s">
        <v>73</v>
      </c>
      <c r="D50" s="37"/>
      <c r="E50" s="37">
        <v>75</v>
      </c>
    </row>
    <row r="51" spans="1:5">
      <c r="A51" s="49"/>
      <c r="B51" s="50" t="s">
        <v>14</v>
      </c>
      <c r="C51" s="48"/>
      <c r="D51" s="20">
        <f t="shared" si="0"/>
        <v>26</v>
      </c>
      <c r="E51" s="37">
        <f>E52</f>
        <v>26</v>
      </c>
    </row>
    <row r="52" spans="1:5" ht="22.5" customHeight="1">
      <c r="A52" s="49"/>
      <c r="B52" s="57" t="s">
        <v>28</v>
      </c>
      <c r="C52" s="58" t="s">
        <v>29</v>
      </c>
      <c r="D52" s="20">
        <f t="shared" si="0"/>
        <v>26</v>
      </c>
      <c r="E52" s="37">
        <v>26</v>
      </c>
    </row>
    <row r="53" spans="1:5" ht="26.25">
      <c r="A53" s="46"/>
      <c r="B53" s="89" t="s">
        <v>25</v>
      </c>
      <c r="C53" s="54" t="s">
        <v>27</v>
      </c>
      <c r="D53" s="20">
        <f t="shared" si="0"/>
        <v>700</v>
      </c>
      <c r="E53" s="33">
        <f>E54+E56</f>
        <v>700</v>
      </c>
    </row>
    <row r="54" spans="1:5">
      <c r="A54" s="49"/>
      <c r="B54" s="93" t="s">
        <v>11</v>
      </c>
      <c r="C54" s="94"/>
      <c r="D54" s="20">
        <f t="shared" si="0"/>
        <v>400</v>
      </c>
      <c r="E54" s="95">
        <f>E55</f>
        <v>400</v>
      </c>
    </row>
    <row r="55" spans="1:5" ht="17.25" customHeight="1">
      <c r="A55" s="49"/>
      <c r="B55" s="96" t="s">
        <v>72</v>
      </c>
      <c r="C55" s="97" t="s">
        <v>73</v>
      </c>
      <c r="D55" s="20">
        <f t="shared" si="0"/>
        <v>400</v>
      </c>
      <c r="E55" s="95">
        <v>400</v>
      </c>
    </row>
    <row r="56" spans="1:5" ht="17.25" customHeight="1">
      <c r="A56" s="49"/>
      <c r="B56" s="50" t="s">
        <v>14</v>
      </c>
      <c r="C56" s="48"/>
      <c r="D56" s="20">
        <f t="shared" si="0"/>
        <v>300</v>
      </c>
      <c r="E56" s="95">
        <f>E57</f>
        <v>300</v>
      </c>
    </row>
    <row r="57" spans="1:5" ht="17.25" customHeight="1">
      <c r="A57" s="49"/>
      <c r="B57" s="57" t="s">
        <v>28</v>
      </c>
      <c r="C57" s="58" t="s">
        <v>29</v>
      </c>
      <c r="D57" s="20">
        <f t="shared" si="0"/>
        <v>300</v>
      </c>
      <c r="E57" s="95">
        <v>300</v>
      </c>
    </row>
    <row r="58" spans="1:5" ht="24.75" customHeight="1">
      <c r="A58" s="49"/>
      <c r="B58" s="102" t="s">
        <v>82</v>
      </c>
      <c r="C58" s="58"/>
      <c r="D58" s="20">
        <f t="shared" si="0"/>
        <v>111</v>
      </c>
      <c r="E58" s="95">
        <f>E61+E59</f>
        <v>111</v>
      </c>
    </row>
    <row r="59" spans="1:5" ht="19.5" customHeight="1">
      <c r="A59" s="49"/>
      <c r="B59" s="93" t="s">
        <v>11</v>
      </c>
      <c r="C59" s="94"/>
      <c r="D59" s="20">
        <f t="shared" si="0"/>
        <v>85</v>
      </c>
      <c r="E59" s="95">
        <f>E60</f>
        <v>85</v>
      </c>
    </row>
    <row r="60" spans="1:5" ht="18" customHeight="1">
      <c r="A60" s="49"/>
      <c r="B60" s="96" t="s">
        <v>72</v>
      </c>
      <c r="C60" s="97" t="s">
        <v>73</v>
      </c>
      <c r="D60" s="20">
        <f t="shared" si="0"/>
        <v>85</v>
      </c>
      <c r="E60" s="95">
        <v>85</v>
      </c>
    </row>
    <row r="61" spans="1:5" ht="17.25" customHeight="1">
      <c r="A61" s="49"/>
      <c r="B61" s="50" t="s">
        <v>14</v>
      </c>
      <c r="C61" s="48"/>
      <c r="D61" s="20">
        <f t="shared" si="0"/>
        <v>26</v>
      </c>
      <c r="E61" s="95">
        <f>E62</f>
        <v>26</v>
      </c>
    </row>
    <row r="62" spans="1:5" ht="17.25" customHeight="1">
      <c r="A62" s="49"/>
      <c r="B62" s="57" t="s">
        <v>28</v>
      </c>
      <c r="C62" s="58" t="s">
        <v>29</v>
      </c>
      <c r="D62" s="20">
        <f t="shared" si="0"/>
        <v>26</v>
      </c>
      <c r="E62" s="95">
        <v>26</v>
      </c>
    </row>
    <row r="63" spans="1:5" ht="16.5" customHeight="1">
      <c r="A63" s="46"/>
      <c r="B63" s="89" t="s">
        <v>57</v>
      </c>
      <c r="C63" s="54" t="s">
        <v>27</v>
      </c>
      <c r="D63" s="20">
        <f t="shared" si="0"/>
        <v>97.5</v>
      </c>
      <c r="E63" s="33">
        <f>E66+E64</f>
        <v>97.5</v>
      </c>
    </row>
    <row r="64" spans="1:5" ht="16.5" customHeight="1">
      <c r="A64" s="49"/>
      <c r="B64" s="93" t="s">
        <v>11</v>
      </c>
      <c r="C64" s="94"/>
      <c r="D64" s="20">
        <f t="shared" si="0"/>
        <v>50</v>
      </c>
      <c r="E64" s="37">
        <f>E65</f>
        <v>50</v>
      </c>
    </row>
    <row r="65" spans="1:5" ht="16.5" customHeight="1">
      <c r="A65" s="49"/>
      <c r="B65" s="96" t="s">
        <v>72</v>
      </c>
      <c r="C65" s="97" t="s">
        <v>73</v>
      </c>
      <c r="D65" s="20">
        <f t="shared" si="0"/>
        <v>50</v>
      </c>
      <c r="E65" s="37">
        <v>50</v>
      </c>
    </row>
    <row r="66" spans="1:5">
      <c r="A66" s="49"/>
      <c r="B66" s="50" t="s">
        <v>14</v>
      </c>
      <c r="C66" s="48"/>
      <c r="D66" s="20">
        <f t="shared" si="0"/>
        <v>47.5</v>
      </c>
      <c r="E66" s="37">
        <f>E67</f>
        <v>47.5</v>
      </c>
    </row>
    <row r="67" spans="1:5" ht="14.25" customHeight="1">
      <c r="A67" s="49"/>
      <c r="B67" s="57" t="s">
        <v>28</v>
      </c>
      <c r="C67" s="58" t="s">
        <v>29</v>
      </c>
      <c r="D67" s="20">
        <f t="shared" si="0"/>
        <v>47.5</v>
      </c>
      <c r="E67" s="37">
        <v>47.5</v>
      </c>
    </row>
    <row r="68" spans="1:5" ht="33" customHeight="1">
      <c r="A68" s="49"/>
      <c r="B68" s="107" t="s">
        <v>93</v>
      </c>
      <c r="C68" s="106" t="s">
        <v>27</v>
      </c>
      <c r="D68" s="20">
        <f t="shared" si="0"/>
        <v>300</v>
      </c>
      <c r="E68" s="37">
        <f>E69</f>
        <v>300</v>
      </c>
    </row>
    <row r="69" spans="1:5" ht="14.25" customHeight="1">
      <c r="A69" s="49"/>
      <c r="B69" s="93" t="s">
        <v>11</v>
      </c>
      <c r="C69" s="94"/>
      <c r="D69" s="20">
        <f t="shared" si="0"/>
        <v>300</v>
      </c>
      <c r="E69" s="29">
        <f>E70</f>
        <v>300</v>
      </c>
    </row>
    <row r="70" spans="1:5" ht="14.25" customHeight="1">
      <c r="A70" s="49"/>
      <c r="B70" s="96" t="s">
        <v>72</v>
      </c>
      <c r="C70" s="97" t="s">
        <v>73</v>
      </c>
      <c r="D70" s="20">
        <f t="shared" si="0"/>
        <v>300</v>
      </c>
      <c r="E70" s="29">
        <v>300</v>
      </c>
    </row>
    <row r="71" spans="1:5" ht="19.5" customHeight="1">
      <c r="A71" s="49"/>
      <c r="B71" s="92" t="s">
        <v>94</v>
      </c>
      <c r="C71" s="106" t="s">
        <v>27</v>
      </c>
      <c r="D71" s="20">
        <f t="shared" si="0"/>
        <v>60</v>
      </c>
      <c r="E71" s="37">
        <f>E72</f>
        <v>60</v>
      </c>
    </row>
    <row r="72" spans="1:5" ht="17.25" customHeight="1">
      <c r="A72" s="49"/>
      <c r="B72" s="93" t="s">
        <v>11</v>
      </c>
      <c r="C72" s="94"/>
      <c r="D72" s="20">
        <f t="shared" si="0"/>
        <v>60</v>
      </c>
      <c r="E72" s="29">
        <f>E73</f>
        <v>60</v>
      </c>
    </row>
    <row r="73" spans="1:5" ht="23.25" customHeight="1">
      <c r="A73" s="49"/>
      <c r="B73" s="96" t="s">
        <v>72</v>
      </c>
      <c r="C73" s="97" t="s">
        <v>73</v>
      </c>
      <c r="D73" s="20">
        <f t="shared" si="0"/>
        <v>60</v>
      </c>
      <c r="E73" s="29">
        <v>60</v>
      </c>
    </row>
    <row r="74" spans="1:5" ht="14.25" customHeight="1">
      <c r="A74" s="42"/>
      <c r="B74" s="59" t="s">
        <v>31</v>
      </c>
      <c r="C74" s="60">
        <v>67.02</v>
      </c>
      <c r="D74" s="45">
        <f t="shared" si="0"/>
        <v>-2604.1</v>
      </c>
      <c r="E74" s="45">
        <f>E75+E79+E83+E87+E93</f>
        <v>-2604.1</v>
      </c>
    </row>
    <row r="75" spans="1:5" ht="32.25" customHeight="1">
      <c r="A75" s="49"/>
      <c r="B75" s="104" t="s">
        <v>86</v>
      </c>
      <c r="C75" s="103" t="s">
        <v>87</v>
      </c>
      <c r="D75" s="45">
        <f t="shared" si="0"/>
        <v>-444</v>
      </c>
      <c r="E75" s="37">
        <f>E76</f>
        <v>-444</v>
      </c>
    </row>
    <row r="76" spans="1:5" ht="14.25" customHeight="1">
      <c r="A76" s="49"/>
      <c r="B76" s="62" t="s">
        <v>11</v>
      </c>
      <c r="C76" s="81"/>
      <c r="D76" s="20">
        <f t="shared" ref="D76:D82" si="2">E76</f>
        <v>-444</v>
      </c>
      <c r="E76" s="37">
        <f>E77</f>
        <v>-444</v>
      </c>
    </row>
    <row r="77" spans="1:5" ht="14.25" customHeight="1">
      <c r="A77" s="49"/>
      <c r="B77" s="30" t="s">
        <v>48</v>
      </c>
      <c r="C77" s="61" t="s">
        <v>32</v>
      </c>
      <c r="D77" s="20">
        <f t="shared" si="2"/>
        <v>-444</v>
      </c>
      <c r="E77" s="37">
        <f>E78</f>
        <v>-444</v>
      </c>
    </row>
    <row r="78" spans="1:5" ht="14.25" customHeight="1">
      <c r="A78" s="49"/>
      <c r="B78" s="30" t="s">
        <v>49</v>
      </c>
      <c r="C78" s="61">
        <v>10</v>
      </c>
      <c r="D78" s="20">
        <f t="shared" si="2"/>
        <v>-444</v>
      </c>
      <c r="E78" s="37">
        <v>-444</v>
      </c>
    </row>
    <row r="79" spans="1:5" ht="33.75" customHeight="1">
      <c r="A79" s="49"/>
      <c r="B79" s="105" t="s">
        <v>97</v>
      </c>
      <c r="C79" s="61" t="s">
        <v>96</v>
      </c>
      <c r="D79" s="20">
        <f t="shared" si="2"/>
        <v>-500</v>
      </c>
      <c r="E79" s="37">
        <f>E80</f>
        <v>-500</v>
      </c>
    </row>
    <row r="80" spans="1:5" ht="14.25" customHeight="1">
      <c r="A80" s="49"/>
      <c r="B80" s="62" t="s">
        <v>11</v>
      </c>
      <c r="C80" s="81"/>
      <c r="D80" s="20">
        <f t="shared" si="2"/>
        <v>-500</v>
      </c>
      <c r="E80" s="37">
        <f>E81</f>
        <v>-500</v>
      </c>
    </row>
    <row r="81" spans="1:5" ht="14.25" customHeight="1">
      <c r="A81" s="49"/>
      <c r="B81" s="30" t="s">
        <v>48</v>
      </c>
      <c r="C81" s="61" t="s">
        <v>32</v>
      </c>
      <c r="D81" s="20">
        <f t="shared" si="2"/>
        <v>-500</v>
      </c>
      <c r="E81" s="37">
        <f>E82</f>
        <v>-500</v>
      </c>
    </row>
    <row r="82" spans="1:5" ht="14.25" customHeight="1">
      <c r="A82" s="49"/>
      <c r="B82" s="30" t="s">
        <v>49</v>
      </c>
      <c r="C82" s="61">
        <v>10</v>
      </c>
      <c r="D82" s="20">
        <f t="shared" si="2"/>
        <v>-500</v>
      </c>
      <c r="E82" s="37">
        <v>-500</v>
      </c>
    </row>
    <row r="83" spans="1:5" ht="27" customHeight="1">
      <c r="A83" s="49"/>
      <c r="B83" s="85" t="s">
        <v>83</v>
      </c>
      <c r="C83" s="88" t="s">
        <v>34</v>
      </c>
      <c r="D83" s="20">
        <f t="shared" si="0"/>
        <v>-447.1</v>
      </c>
      <c r="E83" s="37">
        <f>E84</f>
        <v>-447.1</v>
      </c>
    </row>
    <row r="84" spans="1:5" ht="14.25" customHeight="1">
      <c r="A84" s="49"/>
      <c r="B84" s="62" t="s">
        <v>11</v>
      </c>
      <c r="C84" s="81"/>
      <c r="D84" s="20">
        <f t="shared" si="0"/>
        <v>-447.1</v>
      </c>
      <c r="E84" s="37">
        <f>E85</f>
        <v>-447.1</v>
      </c>
    </row>
    <row r="85" spans="1:5" ht="14.25" customHeight="1">
      <c r="A85" s="49"/>
      <c r="B85" s="30" t="s">
        <v>48</v>
      </c>
      <c r="C85" s="61" t="s">
        <v>32</v>
      </c>
      <c r="D85" s="20">
        <f t="shared" si="0"/>
        <v>-447.1</v>
      </c>
      <c r="E85" s="37">
        <f>E86</f>
        <v>-447.1</v>
      </c>
    </row>
    <row r="86" spans="1:5" ht="14.25" customHeight="1">
      <c r="A86" s="49"/>
      <c r="B86" s="30" t="s">
        <v>49</v>
      </c>
      <c r="C86" s="61">
        <v>10</v>
      </c>
      <c r="D86" s="20">
        <f t="shared" si="0"/>
        <v>-447.1</v>
      </c>
      <c r="E86" s="37">
        <f>-63.1-332-12-40</f>
        <v>-447.1</v>
      </c>
    </row>
    <row r="87" spans="1:5" ht="28.5" customHeight="1">
      <c r="A87" s="46"/>
      <c r="B87" s="85" t="s">
        <v>33</v>
      </c>
      <c r="C87" s="88" t="s">
        <v>34</v>
      </c>
      <c r="D87" s="20">
        <f t="shared" si="0"/>
        <v>-1093</v>
      </c>
      <c r="E87" s="33">
        <f>E88+E91</f>
        <v>-1093</v>
      </c>
    </row>
    <row r="88" spans="1:5" ht="20.25" customHeight="1">
      <c r="A88" s="49"/>
      <c r="B88" s="62" t="s">
        <v>11</v>
      </c>
      <c r="C88" s="81"/>
      <c r="D88" s="20">
        <f t="shared" si="0"/>
        <v>-1100</v>
      </c>
      <c r="E88" s="37">
        <f>E89</f>
        <v>-1100</v>
      </c>
    </row>
    <row r="89" spans="1:5" ht="16.5" customHeight="1">
      <c r="A89" s="49"/>
      <c r="B89" s="30" t="s">
        <v>48</v>
      </c>
      <c r="C89" s="61" t="s">
        <v>32</v>
      </c>
      <c r="D89" s="20">
        <f t="shared" si="0"/>
        <v>-1100</v>
      </c>
      <c r="E89" s="37">
        <f>E90</f>
        <v>-1100</v>
      </c>
    </row>
    <row r="90" spans="1:5" ht="17.25" customHeight="1">
      <c r="A90" s="49"/>
      <c r="B90" s="30" t="s">
        <v>49</v>
      </c>
      <c r="C90" s="61">
        <v>10</v>
      </c>
      <c r="D90" s="20">
        <f t="shared" si="0"/>
        <v>-1100</v>
      </c>
      <c r="E90" s="37">
        <v>-1100</v>
      </c>
    </row>
    <row r="91" spans="1:5" ht="18.75" customHeight="1">
      <c r="A91" s="49"/>
      <c r="B91" s="56" t="s">
        <v>14</v>
      </c>
      <c r="C91" s="74"/>
      <c r="D91" s="20">
        <f t="shared" si="0"/>
        <v>7</v>
      </c>
      <c r="E91" s="37">
        <f>E92</f>
        <v>7</v>
      </c>
    </row>
    <row r="92" spans="1:5" ht="21" customHeight="1">
      <c r="A92" s="49"/>
      <c r="B92" s="30" t="s">
        <v>50</v>
      </c>
      <c r="C92" s="61" t="s">
        <v>51</v>
      </c>
      <c r="D92" s="20">
        <f t="shared" si="0"/>
        <v>7</v>
      </c>
      <c r="E92" s="37">
        <v>7</v>
      </c>
    </row>
    <row r="93" spans="1:5" ht="27" customHeight="1">
      <c r="A93" s="49"/>
      <c r="B93" s="105" t="s">
        <v>88</v>
      </c>
      <c r="C93" s="61" t="s">
        <v>89</v>
      </c>
      <c r="D93" s="20">
        <f t="shared" si="0"/>
        <v>-120</v>
      </c>
      <c r="E93" s="37">
        <f>E94</f>
        <v>-120</v>
      </c>
    </row>
    <row r="94" spans="1:5" ht="15" customHeight="1">
      <c r="A94" s="49"/>
      <c r="B94" s="62" t="s">
        <v>11</v>
      </c>
      <c r="C94" s="81"/>
      <c r="D94" s="20">
        <f t="shared" si="0"/>
        <v>-120</v>
      </c>
      <c r="E94" s="37">
        <f>E95</f>
        <v>-120</v>
      </c>
    </row>
    <row r="95" spans="1:5" ht="15" customHeight="1">
      <c r="A95" s="49"/>
      <c r="B95" s="30" t="s">
        <v>48</v>
      </c>
      <c r="C95" s="61" t="s">
        <v>32</v>
      </c>
      <c r="D95" s="20">
        <f t="shared" si="0"/>
        <v>-120</v>
      </c>
      <c r="E95" s="29">
        <f>E96</f>
        <v>-120</v>
      </c>
    </row>
    <row r="96" spans="1:5" ht="15" customHeight="1">
      <c r="A96" s="49"/>
      <c r="B96" s="30" t="s">
        <v>49</v>
      </c>
      <c r="C96" s="61">
        <v>10</v>
      </c>
      <c r="D96" s="20">
        <f t="shared" si="0"/>
        <v>-120</v>
      </c>
      <c r="E96" s="29">
        <v>-120</v>
      </c>
    </row>
    <row r="97" spans="1:5">
      <c r="A97" s="42"/>
      <c r="B97" s="63" t="s">
        <v>35</v>
      </c>
      <c r="C97" s="63" t="s">
        <v>36</v>
      </c>
      <c r="D97" s="45">
        <f t="shared" si="0"/>
        <v>-373</v>
      </c>
      <c r="E97" s="45">
        <f>E117+E98+E114+E108+E103+E111</f>
        <v>-373</v>
      </c>
    </row>
    <row r="98" spans="1:5" ht="26.25">
      <c r="A98" s="46"/>
      <c r="B98" s="86" t="s">
        <v>66</v>
      </c>
      <c r="C98" s="87" t="s">
        <v>84</v>
      </c>
      <c r="D98" s="20">
        <f t="shared" si="0"/>
        <v>0</v>
      </c>
      <c r="E98" s="33">
        <f>E99+E101</f>
        <v>0</v>
      </c>
    </row>
    <row r="99" spans="1:5">
      <c r="A99" s="49"/>
      <c r="B99" s="62" t="s">
        <v>11</v>
      </c>
      <c r="C99" s="61"/>
      <c r="D99" s="20">
        <f t="shared" si="0"/>
        <v>-4.5</v>
      </c>
      <c r="E99" s="37">
        <f>E100</f>
        <v>-4.5</v>
      </c>
    </row>
    <row r="100" spans="1:5">
      <c r="A100" s="49"/>
      <c r="B100" s="30" t="s">
        <v>62</v>
      </c>
      <c r="C100" s="61">
        <v>20</v>
      </c>
      <c r="D100" s="20">
        <f t="shared" si="0"/>
        <v>-4.5</v>
      </c>
      <c r="E100" s="37">
        <v>-4.5</v>
      </c>
    </row>
    <row r="101" spans="1:5">
      <c r="A101" s="49"/>
      <c r="B101" s="57" t="s">
        <v>14</v>
      </c>
      <c r="C101" s="58"/>
      <c r="D101" s="20">
        <f t="shared" si="0"/>
        <v>4.5</v>
      </c>
      <c r="E101" s="37">
        <f>E102</f>
        <v>4.5</v>
      </c>
    </row>
    <row r="102" spans="1:5">
      <c r="A102" s="49"/>
      <c r="B102" s="57" t="s">
        <v>54</v>
      </c>
      <c r="C102" s="58" t="s">
        <v>55</v>
      </c>
      <c r="D102" s="20">
        <f t="shared" si="0"/>
        <v>4.5</v>
      </c>
      <c r="E102" s="37">
        <v>4.5</v>
      </c>
    </row>
    <row r="103" spans="1:5" ht="39">
      <c r="A103" s="49"/>
      <c r="B103" s="86" t="s">
        <v>85</v>
      </c>
      <c r="C103" s="87" t="s">
        <v>84</v>
      </c>
      <c r="D103" s="20">
        <f t="shared" ref="D103:D116" si="3">E103</f>
        <v>0</v>
      </c>
      <c r="E103" s="33">
        <f>E104+E106</f>
        <v>0</v>
      </c>
    </row>
    <row r="104" spans="1:5">
      <c r="A104" s="49"/>
      <c r="B104" s="62" t="s">
        <v>11</v>
      </c>
      <c r="C104" s="61"/>
      <c r="D104" s="20">
        <f t="shared" si="3"/>
        <v>-7.6</v>
      </c>
      <c r="E104" s="37">
        <f>E105</f>
        <v>-7.6</v>
      </c>
    </row>
    <row r="105" spans="1:5">
      <c r="A105" s="49"/>
      <c r="B105" s="30" t="s">
        <v>62</v>
      </c>
      <c r="C105" s="61">
        <v>20</v>
      </c>
      <c r="D105" s="20">
        <f t="shared" si="3"/>
        <v>-7.6</v>
      </c>
      <c r="E105" s="37">
        <v>-7.6</v>
      </c>
    </row>
    <row r="106" spans="1:5">
      <c r="A106" s="49"/>
      <c r="B106" s="57" t="s">
        <v>14</v>
      </c>
      <c r="C106" s="58"/>
      <c r="D106" s="20">
        <f t="shared" si="3"/>
        <v>7.6</v>
      </c>
      <c r="E106" s="37">
        <f>E107</f>
        <v>7.6</v>
      </c>
    </row>
    <row r="107" spans="1:5" ht="18.75" customHeight="1">
      <c r="A107" s="49"/>
      <c r="B107" s="57" t="s">
        <v>54</v>
      </c>
      <c r="C107" s="58" t="s">
        <v>55</v>
      </c>
      <c r="D107" s="20">
        <f t="shared" si="3"/>
        <v>7.6</v>
      </c>
      <c r="E107" s="37">
        <v>7.6</v>
      </c>
    </row>
    <row r="108" spans="1:5" ht="26.25" hidden="1">
      <c r="A108" s="49"/>
      <c r="B108" s="85" t="s">
        <v>92</v>
      </c>
      <c r="C108" s="32" t="s">
        <v>65</v>
      </c>
      <c r="D108" s="20">
        <f t="shared" si="3"/>
        <v>0</v>
      </c>
      <c r="E108" s="33">
        <f>E109</f>
        <v>0</v>
      </c>
    </row>
    <row r="109" spans="1:5" hidden="1">
      <c r="A109" s="49"/>
      <c r="B109" s="62" t="s">
        <v>11</v>
      </c>
      <c r="C109" s="28"/>
      <c r="D109" s="20">
        <f t="shared" si="3"/>
        <v>0</v>
      </c>
      <c r="E109" s="37">
        <f>E110</f>
        <v>0</v>
      </c>
    </row>
    <row r="110" spans="1:5" ht="45" hidden="1">
      <c r="A110" s="49"/>
      <c r="B110" s="82" t="s">
        <v>90</v>
      </c>
      <c r="C110" s="83" t="s">
        <v>63</v>
      </c>
      <c r="D110" s="20">
        <f t="shared" si="3"/>
        <v>0</v>
      </c>
      <c r="E110" s="37"/>
    </row>
    <row r="111" spans="1:5" ht="26.25">
      <c r="A111" s="49"/>
      <c r="B111" s="85" t="s">
        <v>95</v>
      </c>
      <c r="C111" s="32" t="s">
        <v>65</v>
      </c>
      <c r="D111" s="20">
        <f t="shared" si="3"/>
        <v>-120</v>
      </c>
      <c r="E111" s="37">
        <f>E112</f>
        <v>-120</v>
      </c>
    </row>
    <row r="112" spans="1:5">
      <c r="A112" s="49"/>
      <c r="B112" s="62" t="s">
        <v>11</v>
      </c>
      <c r="C112" s="28"/>
      <c r="D112" s="20">
        <f t="shared" si="3"/>
        <v>-120</v>
      </c>
      <c r="E112" s="37">
        <f>E113</f>
        <v>-120</v>
      </c>
    </row>
    <row r="113" spans="1:5" ht="30" customHeight="1">
      <c r="A113" s="49"/>
      <c r="B113" s="82" t="s">
        <v>90</v>
      </c>
      <c r="C113" s="83" t="s">
        <v>63</v>
      </c>
      <c r="D113" s="20">
        <f t="shared" si="3"/>
        <v>-120</v>
      </c>
      <c r="E113" s="37">
        <v>-120</v>
      </c>
    </row>
    <row r="114" spans="1:5" ht="30" customHeight="1">
      <c r="A114" s="49"/>
      <c r="B114" s="85" t="s">
        <v>91</v>
      </c>
      <c r="C114" s="32" t="s">
        <v>65</v>
      </c>
      <c r="D114" s="20">
        <f t="shared" si="3"/>
        <v>-400</v>
      </c>
      <c r="E114" s="33">
        <f>E115</f>
        <v>-400</v>
      </c>
    </row>
    <row r="115" spans="1:5" ht="24" customHeight="1">
      <c r="A115" s="49"/>
      <c r="B115" s="62" t="s">
        <v>11</v>
      </c>
      <c r="C115" s="28"/>
      <c r="D115" s="20">
        <f t="shared" si="3"/>
        <v>-400</v>
      </c>
      <c r="E115" s="37">
        <f>E116</f>
        <v>-400</v>
      </c>
    </row>
    <row r="116" spans="1:5" ht="46.5" customHeight="1">
      <c r="A116" s="49"/>
      <c r="B116" s="82" t="s">
        <v>90</v>
      </c>
      <c r="C116" s="83" t="s">
        <v>63</v>
      </c>
      <c r="D116" s="20">
        <f t="shared" si="3"/>
        <v>-400</v>
      </c>
      <c r="E116" s="37">
        <v>-400</v>
      </c>
    </row>
    <row r="117" spans="1:5" ht="30" customHeight="1">
      <c r="A117" s="46"/>
      <c r="B117" s="85" t="s">
        <v>30</v>
      </c>
      <c r="C117" s="32" t="s">
        <v>65</v>
      </c>
      <c r="D117" s="20">
        <f t="shared" si="0"/>
        <v>147</v>
      </c>
      <c r="E117" s="33">
        <f>E118+E120</f>
        <v>147</v>
      </c>
    </row>
    <row r="118" spans="1:5">
      <c r="A118" s="49"/>
      <c r="B118" s="62" t="s">
        <v>11</v>
      </c>
      <c r="C118" s="28"/>
      <c r="D118" s="20">
        <f t="shared" si="0"/>
        <v>35</v>
      </c>
      <c r="E118" s="37">
        <f t="shared" ref="E118" si="4">E119</f>
        <v>35</v>
      </c>
    </row>
    <row r="119" spans="1:5" ht="46.5" customHeight="1">
      <c r="A119" s="49"/>
      <c r="B119" s="82" t="s">
        <v>90</v>
      </c>
      <c r="C119" s="83" t="s">
        <v>63</v>
      </c>
      <c r="D119" s="20">
        <f t="shared" si="0"/>
        <v>35</v>
      </c>
      <c r="E119" s="37">
        <v>35</v>
      </c>
    </row>
    <row r="120" spans="1:5">
      <c r="A120" s="49"/>
      <c r="B120" s="56" t="s">
        <v>14</v>
      </c>
      <c r="C120" s="74"/>
      <c r="D120" s="20">
        <f t="shared" si="0"/>
        <v>112</v>
      </c>
      <c r="E120" s="37">
        <f>E121</f>
        <v>112</v>
      </c>
    </row>
    <row r="121" spans="1:5">
      <c r="A121" s="49"/>
      <c r="B121" s="30" t="s">
        <v>50</v>
      </c>
      <c r="C121" s="61" t="s">
        <v>51</v>
      </c>
      <c r="D121" s="20">
        <f t="shared" ref="D121:D131" si="5">E121</f>
        <v>112</v>
      </c>
      <c r="E121" s="37">
        <v>112</v>
      </c>
    </row>
    <row r="122" spans="1:5">
      <c r="A122" s="42"/>
      <c r="B122" s="42" t="s">
        <v>67</v>
      </c>
      <c r="C122" s="84" t="s">
        <v>71</v>
      </c>
      <c r="D122" s="45">
        <f t="shared" si="5"/>
        <v>56</v>
      </c>
      <c r="E122" s="45">
        <f>E123</f>
        <v>56</v>
      </c>
    </row>
    <row r="123" spans="1:5" ht="26.25">
      <c r="A123" s="49"/>
      <c r="B123" s="92" t="s">
        <v>68</v>
      </c>
      <c r="C123" s="65" t="s">
        <v>69</v>
      </c>
      <c r="D123" s="20">
        <f t="shared" si="5"/>
        <v>56</v>
      </c>
      <c r="E123" s="37">
        <f>E124</f>
        <v>56</v>
      </c>
    </row>
    <row r="124" spans="1:5">
      <c r="A124" s="49"/>
      <c r="B124" s="64" t="s">
        <v>11</v>
      </c>
      <c r="C124" s="65"/>
      <c r="D124" s="20">
        <f t="shared" si="5"/>
        <v>56</v>
      </c>
      <c r="E124" s="37">
        <f>E125</f>
        <v>56</v>
      </c>
    </row>
    <row r="125" spans="1:5">
      <c r="A125" s="49"/>
      <c r="B125" s="64" t="s">
        <v>62</v>
      </c>
      <c r="C125" s="65" t="s">
        <v>70</v>
      </c>
      <c r="D125" s="20">
        <f t="shared" si="5"/>
        <v>56</v>
      </c>
      <c r="E125" s="37">
        <v>56</v>
      </c>
    </row>
    <row r="126" spans="1:5">
      <c r="A126" s="49"/>
      <c r="B126" s="25" t="s">
        <v>76</v>
      </c>
      <c r="C126" s="79">
        <v>84.02</v>
      </c>
      <c r="D126" s="45">
        <f t="shared" si="5"/>
        <v>3015.64</v>
      </c>
      <c r="E126" s="45">
        <f>E127</f>
        <v>3015.64</v>
      </c>
    </row>
    <row r="127" spans="1:5">
      <c r="A127" s="49"/>
      <c r="B127" s="101" t="s">
        <v>77</v>
      </c>
      <c r="C127" s="61" t="s">
        <v>78</v>
      </c>
      <c r="D127" s="20">
        <f t="shared" si="5"/>
        <v>3015.64</v>
      </c>
      <c r="E127" s="37">
        <f>E128</f>
        <v>3015.64</v>
      </c>
    </row>
    <row r="128" spans="1:5">
      <c r="A128" s="49"/>
      <c r="B128" s="56" t="s">
        <v>14</v>
      </c>
      <c r="C128" s="61"/>
      <c r="D128" s="20">
        <f t="shared" si="5"/>
        <v>3015.64</v>
      </c>
      <c r="E128" s="37">
        <f>E129+E130</f>
        <v>3015.64</v>
      </c>
    </row>
    <row r="129" spans="1:5">
      <c r="A129" s="49"/>
      <c r="B129" s="57" t="s">
        <v>54</v>
      </c>
      <c r="C129" s="58" t="s">
        <v>55</v>
      </c>
      <c r="D129" s="20">
        <f t="shared" si="5"/>
        <v>42.6</v>
      </c>
      <c r="E129" s="37">
        <f>2.6+40</f>
        <v>42.6</v>
      </c>
    </row>
    <row r="130" spans="1:5">
      <c r="A130" s="49"/>
      <c r="B130" s="57" t="s">
        <v>79</v>
      </c>
      <c r="C130" s="58" t="s">
        <v>55</v>
      </c>
      <c r="D130" s="20">
        <f t="shared" si="5"/>
        <v>2973.04</v>
      </c>
      <c r="E130" s="37">
        <f>E19</f>
        <v>2973.04</v>
      </c>
    </row>
    <row r="131" spans="1:5">
      <c r="A131" s="66"/>
      <c r="B131" s="66" t="s">
        <v>37</v>
      </c>
      <c r="C131" s="67"/>
      <c r="D131" s="20">
        <f t="shared" si="5"/>
        <v>0</v>
      </c>
      <c r="E131" s="68">
        <f>E11-E20</f>
        <v>0</v>
      </c>
    </row>
    <row r="132" spans="1:5">
      <c r="A132" s="69"/>
      <c r="B132" s="70"/>
      <c r="C132" s="71"/>
      <c r="D132" s="72"/>
    </row>
    <row r="133" spans="1:5">
      <c r="A133" s="73"/>
      <c r="B133" s="73"/>
      <c r="C133" s="73"/>
      <c r="D133" s="73"/>
    </row>
  </sheetData>
  <mergeCells count="5">
    <mergeCell ref="B3:C3"/>
    <mergeCell ref="A5:D5"/>
    <mergeCell ref="A6:D6"/>
    <mergeCell ref="B7:D7"/>
    <mergeCell ref="A9:A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danielab</cp:lastModifiedBy>
  <cp:lastPrinted>2020-11-11T06:32:15Z</cp:lastPrinted>
  <dcterms:created xsi:type="dcterms:W3CDTF">2020-10-22T05:23:56Z</dcterms:created>
  <dcterms:modified xsi:type="dcterms:W3CDTF">2020-11-11T07:41:19Z</dcterms:modified>
</cp:coreProperties>
</file>