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1" sheetId="1" r:id="rId1"/>
    <sheet name="1a" sheetId="2" r:id="rId2"/>
  </sheets>
  <calcPr calcId="125725"/>
</workbook>
</file>

<file path=xl/calcChain.xml><?xml version="1.0" encoding="utf-8"?>
<calcChain xmlns="http://schemas.openxmlformats.org/spreadsheetml/2006/main">
  <c r="E103" i="1"/>
  <c r="E101" s="1"/>
  <c r="E24"/>
  <c r="E23" s="1"/>
  <c r="E18"/>
  <c r="F23"/>
  <c r="G23"/>
  <c r="H23"/>
  <c r="F31"/>
  <c r="G31"/>
  <c r="H31"/>
  <c r="D103" l="1"/>
  <c r="D24"/>
  <c r="G99"/>
  <c r="G98" s="1"/>
  <c r="G97" s="1"/>
  <c r="H99"/>
  <c r="H98" s="1"/>
  <c r="H97" s="1"/>
  <c r="G94"/>
  <c r="G93" s="1"/>
  <c r="H94"/>
  <c r="H93" s="1"/>
  <c r="F90"/>
  <c r="F89" s="1"/>
  <c r="G90"/>
  <c r="G89" s="1"/>
  <c r="H90"/>
  <c r="H89" s="1"/>
  <c r="F85"/>
  <c r="G85"/>
  <c r="H85"/>
  <c r="E85"/>
  <c r="G60"/>
  <c r="G59" s="1"/>
  <c r="G58" s="1"/>
  <c r="G57" s="1"/>
  <c r="H60"/>
  <c r="H59" s="1"/>
  <c r="H58" s="1"/>
  <c r="H57" s="1"/>
  <c r="G51"/>
  <c r="G50" s="1"/>
  <c r="H51"/>
  <c r="H50" s="1"/>
  <c r="G47"/>
  <c r="G46" s="1"/>
  <c r="H47"/>
  <c r="H46" s="1"/>
  <c r="G44"/>
  <c r="G43" s="1"/>
  <c r="H44"/>
  <c r="H43" s="1"/>
  <c r="G41"/>
  <c r="G40" s="1"/>
  <c r="H41"/>
  <c r="H40" s="1"/>
  <c r="E33"/>
  <c r="D18"/>
  <c r="D86"/>
  <c r="D15"/>
  <c r="D16"/>
  <c r="D17"/>
  <c r="D20"/>
  <c r="D25"/>
  <c r="D28"/>
  <c r="D38"/>
  <c r="D42"/>
  <c r="D45"/>
  <c r="D48"/>
  <c r="D49"/>
  <c r="D52"/>
  <c r="D55"/>
  <c r="D61"/>
  <c r="D64"/>
  <c r="D68"/>
  <c r="D70"/>
  <c r="D74"/>
  <c r="D75"/>
  <c r="D77"/>
  <c r="D81"/>
  <c r="D82"/>
  <c r="D83"/>
  <c r="D88"/>
  <c r="D91"/>
  <c r="D92"/>
  <c r="D95"/>
  <c r="D96"/>
  <c r="D100"/>
  <c r="D102"/>
  <c r="F19"/>
  <c r="G19"/>
  <c r="G12" s="1"/>
  <c r="H19"/>
  <c r="H12" s="1"/>
  <c r="F27"/>
  <c r="F26" s="1"/>
  <c r="G27"/>
  <c r="G26" s="1"/>
  <c r="H27"/>
  <c r="H26" s="1"/>
  <c r="F87"/>
  <c r="F84" s="1"/>
  <c r="G87"/>
  <c r="G84" s="1"/>
  <c r="H87"/>
  <c r="H84" s="1"/>
  <c r="F79"/>
  <c r="F78" s="1"/>
  <c r="G79"/>
  <c r="G78" s="1"/>
  <c r="F76"/>
  <c r="G76"/>
  <c r="H76"/>
  <c r="F73"/>
  <c r="G73"/>
  <c r="H73"/>
  <c r="F69"/>
  <c r="G69"/>
  <c r="H69"/>
  <c r="F67"/>
  <c r="G67"/>
  <c r="H67"/>
  <c r="F63"/>
  <c r="F62" s="1"/>
  <c r="G63"/>
  <c r="G62" s="1"/>
  <c r="H63"/>
  <c r="H62" s="1"/>
  <c r="F30"/>
  <c r="G30"/>
  <c r="H30"/>
  <c r="F36"/>
  <c r="F35" s="1"/>
  <c r="F34" s="1"/>
  <c r="G36"/>
  <c r="G35" s="1"/>
  <c r="G34" s="1"/>
  <c r="H36"/>
  <c r="H35" s="1"/>
  <c r="H34" s="1"/>
  <c r="H80"/>
  <c r="H79" s="1"/>
  <c r="H78" s="1"/>
  <c r="E87"/>
  <c r="H21" l="1"/>
  <c r="H11" s="1"/>
  <c r="D33"/>
  <c r="E31"/>
  <c r="E84"/>
  <c r="D84" s="1"/>
  <c r="F21"/>
  <c r="G21"/>
  <c r="G11" s="1"/>
  <c r="D87"/>
  <c r="D85"/>
  <c r="G39"/>
  <c r="H39"/>
  <c r="F66"/>
  <c r="H66"/>
  <c r="H65" s="1"/>
  <c r="G66"/>
  <c r="G65" s="1"/>
  <c r="F72"/>
  <c r="G72"/>
  <c r="G71" s="1"/>
  <c r="H72"/>
  <c r="H71" s="1"/>
  <c r="G56"/>
  <c r="H56"/>
  <c r="F65" l="1"/>
  <c r="G29"/>
  <c r="H29"/>
  <c r="D23"/>
  <c r="E27"/>
  <c r="E80"/>
  <c r="E26" l="1"/>
  <c r="D26" s="1"/>
  <c r="D27"/>
  <c r="E79"/>
  <c r="D80"/>
  <c r="E36"/>
  <c r="D36" s="1"/>
  <c r="E37"/>
  <c r="D37" s="1"/>
  <c r="E78" l="1"/>
  <c r="D78" s="1"/>
  <c r="D79"/>
  <c r="E35"/>
  <c r="D14" i="2"/>
  <c r="D15"/>
  <c r="D16"/>
  <c r="D20"/>
  <c r="D21"/>
  <c r="D22"/>
  <c r="D23"/>
  <c r="D24"/>
  <c r="D25"/>
  <c r="D26"/>
  <c r="D27"/>
  <c r="D28"/>
  <c r="D29"/>
  <c r="D11"/>
  <c r="E27"/>
  <c r="E15"/>
  <c r="E14" s="1"/>
  <c r="E28"/>
  <c r="E23"/>
  <c r="E19"/>
  <c r="E18" s="1"/>
  <c r="D18" s="1"/>
  <c r="E63" i="1"/>
  <c r="D63" s="1"/>
  <c r="E62" l="1"/>
  <c r="D62" s="1"/>
  <c r="D35"/>
  <c r="E34"/>
  <c r="D34" s="1"/>
  <c r="D19" i="2"/>
  <c r="E26"/>
  <c r="E22"/>
  <c r="E59" i="1"/>
  <c r="F60"/>
  <c r="F59" s="1"/>
  <c r="F58" s="1"/>
  <c r="F57" s="1"/>
  <c r="F56" s="1"/>
  <c r="E60"/>
  <c r="E19"/>
  <c r="D19" s="1"/>
  <c r="D59" l="1"/>
  <c r="D60"/>
  <c r="E17" i="2"/>
  <c r="D17" s="1"/>
  <c r="E58" i="1"/>
  <c r="D58" s="1"/>
  <c r="E13" i="2" l="1"/>
  <c r="E57" i="1"/>
  <c r="D13" i="2" l="1"/>
  <c r="E12"/>
  <c r="E56" i="1"/>
  <c r="D56" s="1"/>
  <c r="D57"/>
  <c r="E47"/>
  <c r="E73"/>
  <c r="D73" s="1"/>
  <c r="E67"/>
  <c r="D67" s="1"/>
  <c r="E69"/>
  <c r="D69" s="1"/>
  <c r="D12" i="2" l="1"/>
  <c r="E30"/>
  <c r="D30" s="1"/>
  <c r="E66" i="1"/>
  <c r="D66" s="1"/>
  <c r="E22"/>
  <c r="E21" l="1"/>
  <c r="D21" s="1"/>
  <c r="D22"/>
  <c r="E65"/>
  <c r="D65" s="1"/>
  <c r="E76"/>
  <c r="D76" s="1"/>
  <c r="F14"/>
  <c r="E14"/>
  <c r="E13" s="1"/>
  <c r="E12" s="1"/>
  <c r="D101"/>
  <c r="F99"/>
  <c r="F98" s="1"/>
  <c r="F97" s="1"/>
  <c r="F94"/>
  <c r="E94"/>
  <c r="E93" s="1"/>
  <c r="E90"/>
  <c r="D90" s="1"/>
  <c r="F54"/>
  <c r="F53" s="1"/>
  <c r="E54"/>
  <c r="F51"/>
  <c r="E51"/>
  <c r="E50" s="1"/>
  <c r="F47"/>
  <c r="E46"/>
  <c r="F44"/>
  <c r="F41"/>
  <c r="E41"/>
  <c r="E40" s="1"/>
  <c r="F93" l="1"/>
  <c r="D94"/>
  <c r="F50"/>
  <c r="D50" s="1"/>
  <c r="D51"/>
  <c r="D47"/>
  <c r="F46"/>
  <c r="D46" s="1"/>
  <c r="F43"/>
  <c r="F40"/>
  <c r="D40" s="1"/>
  <c r="D41"/>
  <c r="F13"/>
  <c r="D14"/>
  <c r="E53"/>
  <c r="D53" s="1"/>
  <c r="D54"/>
  <c r="E72"/>
  <c r="E99"/>
  <c r="D99" s="1"/>
  <c r="E44"/>
  <c r="D44" s="1"/>
  <c r="E89"/>
  <c r="D89" s="1"/>
  <c r="D43" l="1"/>
  <c r="E71"/>
  <c r="D72"/>
  <c r="D93"/>
  <c r="F71"/>
  <c r="F39"/>
  <c r="F12"/>
  <c r="D13"/>
  <c r="E30"/>
  <c r="D30" s="1"/>
  <c r="D31"/>
  <c r="E43"/>
  <c r="E98"/>
  <c r="D98" s="1"/>
  <c r="E11"/>
  <c r="D71" l="1"/>
  <c r="F29"/>
  <c r="F11"/>
  <c r="D11" s="1"/>
  <c r="D12"/>
  <c r="E39"/>
  <c r="D39" s="1"/>
  <c r="E97"/>
  <c r="D97" s="1"/>
  <c r="F104" l="1"/>
  <c r="E29"/>
  <c r="D29" s="1"/>
  <c r="E104" l="1"/>
  <c r="D104" s="1"/>
</calcChain>
</file>

<file path=xl/sharedStrings.xml><?xml version="1.0" encoding="utf-8"?>
<sst xmlns="http://schemas.openxmlformats.org/spreadsheetml/2006/main" count="220" uniqueCount="128">
  <si>
    <t>CONSILIUL JUDETEAN ARGES</t>
  </si>
  <si>
    <t>ANEXA 1</t>
  </si>
  <si>
    <t xml:space="preserve">La Hot. C.J. nr. </t>
  </si>
  <si>
    <t>INFLUENTE</t>
  </si>
  <si>
    <t>LA BUGETUL LOCAL PE ANUL 2020</t>
  </si>
  <si>
    <t xml:space="preserve">mii lei </t>
  </si>
  <si>
    <t>Nr. crt.</t>
  </si>
  <si>
    <t>DENUMIRE INDICATORI</t>
  </si>
  <si>
    <t>COD</t>
  </si>
  <si>
    <t>PROPUNERI</t>
  </si>
  <si>
    <t>TRIM</t>
  </si>
  <si>
    <t>ANUL 2020</t>
  </si>
  <si>
    <t>III</t>
  </si>
  <si>
    <t>IV</t>
  </si>
  <si>
    <t xml:space="preserve">TOTAL  VENITURI </t>
  </si>
  <si>
    <t>I</t>
  </si>
  <si>
    <t>SECTIUNEA DE FUNCTIONARE</t>
  </si>
  <si>
    <t>A</t>
  </si>
  <si>
    <t>SUME DEFALCATE IN TVA - TOTAL</t>
  </si>
  <si>
    <t>.11.02.</t>
  </si>
  <si>
    <t>Sume defalcate din taxa pe valoarea adaugata pentru finantarea cheltuielilor descentralizate la nivelul judetelor– Total, din care pentru finantarea cheltuielilor cu:</t>
  </si>
  <si>
    <t>.11.02.01</t>
  </si>
  <si>
    <t>1.     Sustinerea sistemului de protectie a copilului</t>
  </si>
  <si>
    <t>2.     Sustinerea centrelor publice pentru persoane adulte cu handicap</t>
  </si>
  <si>
    <t>B</t>
  </si>
  <si>
    <t xml:space="preserve">Varsaminte din sectiunea  de functionare pentru finantarea sectiunii de dezvoltare a bugetului local </t>
  </si>
  <si>
    <t>37.02.03</t>
  </si>
  <si>
    <t>II</t>
  </si>
  <si>
    <t>SECTIUNEA DE DEZVOLTARE</t>
  </si>
  <si>
    <t xml:space="preserve">Varsaminte din sectiunea de functionare </t>
  </si>
  <si>
    <t>37.02.04</t>
  </si>
  <si>
    <t xml:space="preserve">TOTAL CHELTUIELI </t>
  </si>
  <si>
    <t>AUTORITATI PUBLICE SI ACTIUNI EXTERNE</t>
  </si>
  <si>
    <t>51.02.01.03</t>
  </si>
  <si>
    <t>Cheltuieli cu bunuri si servicii</t>
  </si>
  <si>
    <t>.20</t>
  </si>
  <si>
    <t>SANATATE</t>
  </si>
  <si>
    <t xml:space="preserve">ASIGURARI SI ASIST. SOCIALA </t>
  </si>
  <si>
    <t xml:space="preserve"> DIRECTIA GENERALA DE ASISTENTA SOCIALA SI PROTECTIA COPILULUI ARGES</t>
  </si>
  <si>
    <t>68.02.06</t>
  </si>
  <si>
    <t xml:space="preserve">Cheltuieli de personal </t>
  </si>
  <si>
    <t>.10</t>
  </si>
  <si>
    <t>CENTRE DE ASISTENTA</t>
  </si>
  <si>
    <t>68.02</t>
  </si>
  <si>
    <t>CENTRUL DE INGRIJIRE SI ASISTENTA PITESTI</t>
  </si>
  <si>
    <t>68.02.04.01</t>
  </si>
  <si>
    <t>CENTRUL DE INTEGRARE PRIN TERAPIE OCUPATIONALA TIGVENI</t>
  </si>
  <si>
    <t>68.02.05.02.01</t>
  </si>
  <si>
    <t xml:space="preserve">TRANSPORTURI </t>
  </si>
  <si>
    <t xml:space="preserve">DRUMURI SI PODURI JUDETENE </t>
  </si>
  <si>
    <t>84.02.03.01</t>
  </si>
  <si>
    <t>Cheltuieli de capital</t>
  </si>
  <si>
    <t>70</t>
  </si>
  <si>
    <t>DEFICIT</t>
  </si>
  <si>
    <t>3. Finantarea  drepturilor copiilor cu cerinte educationale speciale care frecventeaza invatamantul special</t>
  </si>
  <si>
    <t>.11,02.01</t>
  </si>
  <si>
    <t xml:space="preserve">INVATAMANT </t>
  </si>
  <si>
    <t>CENTRUL SCOLAR DE EDUCATIE INCLUZIVA "SF. FILOFTEIA" STEFANESTI</t>
  </si>
  <si>
    <t>65.02.07.04.01</t>
  </si>
  <si>
    <t xml:space="preserve">Ajutoare sociale </t>
  </si>
  <si>
    <t>57.02.01</t>
  </si>
  <si>
    <t>SCOALA SPECIALA PENTRU COPII CU DEFICIENTE ASOCIATE "SF. STELIAN" COSTESTI</t>
  </si>
  <si>
    <t>65.02.07.04.03</t>
  </si>
  <si>
    <t>CENTRUL SCOLAR DE EDUCATIE INCLUZIVA "SF. NICOLAE" CAMPULUNG</t>
  </si>
  <si>
    <t>65.02.07.04.02</t>
  </si>
  <si>
    <t>GRADINITA SPECIALA " SF. ELENA" PITESTI</t>
  </si>
  <si>
    <t>65.02.07.04.04</t>
  </si>
  <si>
    <t>CENTRUL DE  EDUCATIE INCLUZIVA SF.  MARINA
 CURTEA DE ARGES</t>
  </si>
  <si>
    <t>CULTURA</t>
  </si>
  <si>
    <t>67.02</t>
  </si>
  <si>
    <t>TEATRUL "AL. DAVILA" PITESTI</t>
  </si>
  <si>
    <t>67.02.03.04</t>
  </si>
  <si>
    <t>Alte transferuri  de capital catre institutii publice</t>
  </si>
  <si>
    <t>51.02.29</t>
  </si>
  <si>
    <t xml:space="preserve"> Transferuri pt bunuri si servicii</t>
  </si>
  <si>
    <t>51.01.01</t>
  </si>
  <si>
    <t>Bunuri si servicii</t>
  </si>
  <si>
    <t xml:space="preserve">UNITATI DE ASISTENTA MEDICO-SOCIALE </t>
  </si>
  <si>
    <t>66.02.06.03</t>
  </si>
  <si>
    <t>UNITATEA DE ASISTENTA MEDICO-SOCIALA  SUICI</t>
  </si>
  <si>
    <t>51.01.39</t>
  </si>
  <si>
    <t>Alte institutii si actiuni sanitare</t>
  </si>
  <si>
    <t>66.02.50.50</t>
  </si>
  <si>
    <t>SUBVENTII</t>
  </si>
  <si>
    <t>Subventii pt finantarea unitatilor de asistenta medico-sociala</t>
  </si>
  <si>
    <t>42.02.35</t>
  </si>
  <si>
    <t xml:space="preserve">SPITALUL DE BOLI CRONICE SI GERIATRIE “CONSTANTIN BALACEANU STOLNICI” STEFANESTI </t>
  </si>
  <si>
    <t>Transferuri - pentru  actiuni de sanatate</t>
  </si>
  <si>
    <t>51.01.03</t>
  </si>
  <si>
    <t>TOTAL CHELTUIELI</t>
  </si>
  <si>
    <t xml:space="preserve">ALTE SERVICII PUBLICE GENERALE </t>
  </si>
  <si>
    <t>54.02</t>
  </si>
  <si>
    <t>DIRECTIA GENERALA  PENTRU EVIDENTA PERSOANELOR PITESTI</t>
  </si>
  <si>
    <t>54.02.10</t>
  </si>
  <si>
    <t xml:space="preserve"> Transferuri catre institutii publice pentru:</t>
  </si>
  <si>
    <t xml:space="preserve">           cheltuieli de personal</t>
  </si>
  <si>
    <t xml:space="preserve"> Transferuri pt fin UMS</t>
  </si>
  <si>
    <t xml:space="preserve">          cheltuieli de personal</t>
  </si>
  <si>
    <t>Programe din Fondul European de Dezvoltare Regională (FEDR)</t>
  </si>
  <si>
    <t xml:space="preserve">          Finantare nationala</t>
  </si>
  <si>
    <t>58.01.01</t>
  </si>
  <si>
    <t xml:space="preserve">          Finanțare externă nerambursabilă</t>
  </si>
  <si>
    <t>58.01.02</t>
  </si>
  <si>
    <t xml:space="preserve">          Cofinantare si cheltuieli neeligibile</t>
  </si>
  <si>
    <t>58.01.03</t>
  </si>
  <si>
    <t>Proiect "Complex de servicii sociale, orasul Costesti, judetul Arges" Cod SMIS 130512</t>
  </si>
  <si>
    <t xml:space="preserve">ESTIMARI </t>
  </si>
  <si>
    <t>ANUL 2021</t>
  </si>
  <si>
    <t>ANUL 2022</t>
  </si>
  <si>
    <t>Sume primite de la UE/alti donatori in contul platilor efectuate si prefinantari aferente cadrului financiar 2014-2020</t>
  </si>
  <si>
    <t>48.02</t>
  </si>
  <si>
    <t>Fondul European de Dezvoltare Regională (FEDR)</t>
  </si>
  <si>
    <t>48.02.01</t>
  </si>
  <si>
    <t>48.02.01.01</t>
  </si>
  <si>
    <t>Sume primite în contul plăţilor efectuate în anul curent</t>
  </si>
  <si>
    <t>Subventii de la bugetul de stat</t>
  </si>
  <si>
    <t>42.02</t>
  </si>
  <si>
    <t>Subvenţii de la bugetul de stat către bugetele locale necesare susţinerii derulării proiectelor finanţate din fonduri externe nerambursabile (FEN) postaderare aferete perioadei de programare 2014-2020</t>
  </si>
  <si>
    <t>42.02.69</t>
  </si>
  <si>
    <t>COMPLEXUL DE LOCUINTE PROTEJATE BUZOESTI</t>
  </si>
  <si>
    <t>68.02.05.02.04</t>
  </si>
  <si>
    <t xml:space="preserve"> Cheltuieli de capital</t>
  </si>
  <si>
    <t>65.02</t>
  </si>
  <si>
    <t>66.02</t>
  </si>
  <si>
    <t>ANEXA 1 a</t>
  </si>
  <si>
    <t>Finantarea Programului National de Dezvoltare Locala</t>
  </si>
  <si>
    <t>42.02.65</t>
  </si>
  <si>
    <t>Cheltuieli de capital (PNDL)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</si>
</sst>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u/>
      <sz val="14"/>
      <name val="Arial"/>
      <family val="2"/>
      <charset val="238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ahoma"/>
      <family val="2"/>
    </font>
    <font>
      <sz val="10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Calibri"/>
      <family val="2"/>
      <scheme val="minor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0" fontId="5" fillId="0" borderId="0"/>
    <xf numFmtId="0" fontId="23" fillId="7" borderId="0" applyNumberFormat="0" applyBorder="0" applyAlignment="0" applyProtection="0"/>
  </cellStyleXfs>
  <cellXfs count="131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2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right"/>
    </xf>
    <xf numFmtId="4" fontId="8" fillId="3" borderId="2" xfId="0" applyNumberFormat="1" applyFont="1" applyFill="1" applyBorder="1"/>
    <xf numFmtId="0" fontId="8" fillId="2" borderId="2" xfId="0" applyFont="1" applyFill="1" applyBorder="1" applyAlignment="1">
      <alignment horizontal="center"/>
    </xf>
    <xf numFmtId="0" fontId="9" fillId="0" borderId="4" xfId="0" applyFont="1" applyBorder="1" applyAlignment="1">
      <alignment horizontal="justify" vertical="top" wrapText="1"/>
    </xf>
    <xf numFmtId="2" fontId="8" fillId="2" borderId="2" xfId="0" applyNumberFormat="1" applyFont="1" applyFill="1" applyBorder="1" applyAlignment="1">
      <alignment horizontal="right"/>
    </xf>
    <xf numFmtId="4" fontId="8" fillId="4" borderId="2" xfId="0" applyNumberFormat="1" applyFont="1" applyFill="1" applyBorder="1"/>
    <xf numFmtId="4" fontId="8" fillId="2" borderId="2" xfId="0" applyNumberFormat="1" applyFont="1" applyFill="1" applyBorder="1"/>
    <xf numFmtId="0" fontId="10" fillId="0" borderId="5" xfId="0" applyFont="1" applyBorder="1" applyAlignment="1">
      <alignment horizontal="justify" vertical="top" wrapText="1"/>
    </xf>
    <xf numFmtId="2" fontId="11" fillId="2" borderId="2" xfId="0" applyNumberFormat="1" applyFont="1" applyFill="1" applyBorder="1" applyAlignment="1">
      <alignment horizontal="right"/>
    </xf>
    <xf numFmtId="4" fontId="12" fillId="2" borderId="2" xfId="0" applyNumberFormat="1" applyFont="1" applyFill="1" applyBorder="1"/>
    <xf numFmtId="0" fontId="13" fillId="0" borderId="5" xfId="0" applyFont="1" applyBorder="1" applyAlignment="1">
      <alignment horizontal="justify" vertical="top" wrapText="1"/>
    </xf>
    <xf numFmtId="4" fontId="14" fillId="2" borderId="2" xfId="0" applyNumberFormat="1" applyFont="1" applyFill="1" applyBorder="1"/>
    <xf numFmtId="4" fontId="13" fillId="2" borderId="2" xfId="0" applyNumberFormat="1" applyFont="1" applyFill="1" applyBorder="1"/>
    <xf numFmtId="0" fontId="13" fillId="0" borderId="6" xfId="0" applyFont="1" applyBorder="1" applyAlignment="1">
      <alignment horizontal="justify" vertical="top" wrapText="1"/>
    </xf>
    <xf numFmtId="3" fontId="12" fillId="2" borderId="7" xfId="0" applyNumberFormat="1" applyFont="1" applyFill="1" applyBorder="1" applyAlignment="1">
      <alignment wrapText="1"/>
    </xf>
    <xf numFmtId="0" fontId="7" fillId="2" borderId="2" xfId="1" applyFont="1" applyFill="1" applyBorder="1" applyAlignment="1">
      <alignment horizontal="right"/>
    </xf>
    <xf numFmtId="4" fontId="16" fillId="0" borderId="2" xfId="0" applyNumberFormat="1" applyFont="1" applyBorder="1"/>
    <xf numFmtId="0" fontId="8" fillId="4" borderId="2" xfId="0" applyFont="1" applyFill="1" applyBorder="1" applyAlignment="1">
      <alignment horizontal="center"/>
    </xf>
    <xf numFmtId="0" fontId="8" fillId="4" borderId="2" xfId="0" applyFont="1" applyFill="1" applyBorder="1"/>
    <xf numFmtId="2" fontId="11" fillId="4" borderId="2" xfId="0" applyNumberFormat="1" applyFont="1" applyFill="1" applyBorder="1" applyAlignment="1">
      <alignment horizontal="center"/>
    </xf>
    <xf numFmtId="0" fontId="14" fillId="2" borderId="2" xfId="0" applyFont="1" applyFill="1" applyBorder="1"/>
    <xf numFmtId="2" fontId="11" fillId="2" borderId="2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2" fontId="8" fillId="3" borderId="2" xfId="0" applyNumberFormat="1" applyFont="1" applyFill="1" applyBorder="1" applyAlignment="1">
      <alignment horizontal="center" wrapText="1"/>
    </xf>
    <xf numFmtId="0" fontId="8" fillId="5" borderId="2" xfId="0" applyFont="1" applyFill="1" applyBorder="1" applyAlignment="1">
      <alignment horizontal="center"/>
    </xf>
    <xf numFmtId="0" fontId="12" fillId="5" borderId="8" xfId="0" applyFont="1" applyFill="1" applyBorder="1"/>
    <xf numFmtId="0" fontId="17" fillId="5" borderId="7" xfId="0" applyFont="1" applyFill="1" applyBorder="1" applyAlignment="1">
      <alignment horizontal="center"/>
    </xf>
    <xf numFmtId="4" fontId="8" fillId="5" borderId="2" xfId="0" applyNumberFormat="1" applyFont="1" applyFill="1" applyBorder="1"/>
    <xf numFmtId="0" fontId="14" fillId="0" borderId="9" xfId="0" applyFont="1" applyFill="1" applyBorder="1"/>
    <xf numFmtId="0" fontId="18" fillId="0" borderId="7" xfId="0" applyFont="1" applyFill="1" applyBorder="1" applyAlignment="1">
      <alignment horizontal="center"/>
    </xf>
    <xf numFmtId="4" fontId="11" fillId="2" borderId="2" xfId="0" applyNumberFormat="1" applyFont="1" applyFill="1" applyBorder="1"/>
    <xf numFmtId="0" fontId="11" fillId="2" borderId="2" xfId="0" applyFont="1" applyFill="1" applyBorder="1" applyAlignment="1">
      <alignment horizontal="center" wrapText="1"/>
    </xf>
    <xf numFmtId="2" fontId="11" fillId="2" borderId="2" xfId="0" applyNumberFormat="1" applyFont="1" applyFill="1" applyBorder="1" applyAlignment="1">
      <alignment horizontal="center" wrapText="1"/>
    </xf>
    <xf numFmtId="2" fontId="8" fillId="5" borderId="2" xfId="0" applyNumberFormat="1" applyFont="1" applyFill="1" applyBorder="1"/>
    <xf numFmtId="49" fontId="8" fillId="5" borderId="2" xfId="2" applyNumberFormat="1" applyFont="1" applyFill="1" applyBorder="1" applyAlignment="1">
      <alignment horizontal="left" vertical="center" wrapText="1"/>
    </xf>
    <xf numFmtId="2" fontId="8" fillId="4" borderId="2" xfId="0" applyNumberFormat="1" applyFont="1" applyFill="1" applyBorder="1"/>
    <xf numFmtId="0" fontId="11" fillId="2" borderId="2" xfId="0" applyFont="1" applyFill="1" applyBorder="1" applyAlignment="1">
      <alignment horizontal="center"/>
    </xf>
    <xf numFmtId="2" fontId="8" fillId="2" borderId="2" xfId="0" applyNumberFormat="1" applyFont="1" applyFill="1" applyBorder="1"/>
    <xf numFmtId="49" fontId="11" fillId="0" borderId="2" xfId="2" applyNumberFormat="1" applyFont="1" applyFill="1" applyBorder="1" applyAlignment="1">
      <alignment horizontal="left" vertical="center" wrapText="1"/>
    </xf>
    <xf numFmtId="49" fontId="11" fillId="0" borderId="2" xfId="2" applyNumberFormat="1" applyFont="1" applyFill="1" applyBorder="1" applyAlignment="1">
      <alignment horizontal="center"/>
    </xf>
    <xf numFmtId="0" fontId="12" fillId="0" borderId="8" xfId="0" applyFont="1" applyFill="1" applyBorder="1" applyAlignment="1">
      <alignment wrapText="1"/>
    </xf>
    <xf numFmtId="0" fontId="17" fillId="0" borderId="7" xfId="0" applyFont="1" applyFill="1" applyBorder="1" applyAlignment="1">
      <alignment horizontal="center"/>
    </xf>
    <xf numFmtId="0" fontId="12" fillId="0" borderId="9" xfId="0" applyFont="1" applyFill="1" applyBorder="1"/>
    <xf numFmtId="0" fontId="11" fillId="2" borderId="2" xfId="0" applyFont="1" applyFill="1" applyBorder="1" applyAlignment="1">
      <alignment horizontal="left" wrapText="1"/>
    </xf>
    <xf numFmtId="4" fontId="11" fillId="2" borderId="2" xfId="0" applyNumberFormat="1" applyFont="1" applyFill="1" applyBorder="1" applyAlignment="1">
      <alignment horizontal="right"/>
    </xf>
    <xf numFmtId="0" fontId="12" fillId="6" borderId="8" xfId="0" applyFont="1" applyFill="1" applyBorder="1" applyAlignment="1">
      <alignment wrapText="1"/>
    </xf>
    <xf numFmtId="0" fontId="18" fillId="6" borderId="7" xfId="0" applyFont="1" applyFill="1" applyBorder="1" applyAlignment="1">
      <alignment horizontal="center"/>
    </xf>
    <xf numFmtId="2" fontId="8" fillId="3" borderId="2" xfId="0" applyNumberFormat="1" applyFont="1" applyFill="1" applyBorder="1"/>
    <xf numFmtId="0" fontId="12" fillId="3" borderId="8" xfId="0" applyFont="1" applyFill="1" applyBorder="1" applyAlignment="1">
      <alignment wrapText="1"/>
    </xf>
    <xf numFmtId="0" fontId="17" fillId="3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wrapText="1"/>
    </xf>
    <xf numFmtId="0" fontId="14" fillId="0" borderId="8" xfId="0" applyFont="1" applyFill="1" applyBorder="1"/>
    <xf numFmtId="0" fontId="12" fillId="0" borderId="8" xfId="0" applyFont="1" applyFill="1" applyBorder="1"/>
    <xf numFmtId="0" fontId="19" fillId="4" borderId="2" xfId="0" applyFont="1" applyFill="1" applyBorder="1"/>
    <xf numFmtId="0" fontId="19" fillId="4" borderId="2" xfId="0" applyFont="1" applyFill="1" applyBorder="1" applyAlignment="1">
      <alignment horizontal="center"/>
    </xf>
    <xf numFmtId="4" fontId="19" fillId="4" borderId="2" xfId="0" applyNumberFormat="1" applyFont="1" applyFill="1" applyBorder="1"/>
    <xf numFmtId="0" fontId="20" fillId="0" borderId="0" xfId="0" applyFont="1" applyBorder="1"/>
    <xf numFmtId="0" fontId="21" fillId="0" borderId="0" xfId="0" applyFont="1" applyBorder="1"/>
    <xf numFmtId="0" fontId="20" fillId="0" borderId="0" xfId="0" applyFont="1" applyBorder="1" applyAlignment="1">
      <alignment horizontal="center"/>
    </xf>
    <xf numFmtId="2" fontId="1" fillId="2" borderId="0" xfId="0" applyNumberFormat="1" applyFont="1" applyFill="1" applyBorder="1"/>
    <xf numFmtId="0" fontId="22" fillId="0" borderId="0" xfId="0" applyFont="1"/>
    <xf numFmtId="0" fontId="12" fillId="2" borderId="8" xfId="0" applyFont="1" applyFill="1" applyBorder="1"/>
    <xf numFmtId="0" fontId="1" fillId="0" borderId="0" xfId="0" applyFont="1" applyFill="1" applyAlignment="1">
      <alignment horizontal="right"/>
    </xf>
    <xf numFmtId="0" fontId="11" fillId="2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wrapText="1"/>
    </xf>
    <xf numFmtId="0" fontId="11" fillId="3" borderId="7" xfId="0" applyFont="1" applyFill="1" applyBorder="1" applyAlignment="1">
      <alignment horizontal="center"/>
    </xf>
    <xf numFmtId="0" fontId="8" fillId="0" borderId="8" xfId="0" applyFont="1" applyFill="1" applyBorder="1" applyAlignment="1">
      <alignment wrapText="1"/>
    </xf>
    <xf numFmtId="0" fontId="11" fillId="0" borderId="7" xfId="0" applyFont="1" applyFill="1" applyBorder="1" applyAlignment="1">
      <alignment horizontal="center"/>
    </xf>
    <xf numFmtId="0" fontId="8" fillId="0" borderId="9" xfId="0" applyFont="1" applyFill="1" applyBorder="1"/>
    <xf numFmtId="0" fontId="11" fillId="0" borderId="8" xfId="0" applyFont="1" applyFill="1" applyBorder="1"/>
    <xf numFmtId="0" fontId="10" fillId="4" borderId="2" xfId="0" applyFont="1" applyFill="1" applyBorder="1" applyAlignment="1"/>
    <xf numFmtId="0" fontId="11" fillId="4" borderId="2" xfId="1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4" fillId="0" borderId="2" xfId="0" applyFont="1" applyFill="1" applyBorder="1" applyAlignment="1">
      <alignment wrapText="1"/>
    </xf>
    <xf numFmtId="0" fontId="14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3" borderId="8" xfId="0" applyFont="1" applyFill="1" applyBorder="1" applyAlignment="1">
      <alignment horizontal="center"/>
    </xf>
    <xf numFmtId="2" fontId="8" fillId="3" borderId="7" xfId="0" applyNumberFormat="1" applyFont="1" applyFill="1" applyBorder="1" applyAlignment="1">
      <alignment horizontal="right"/>
    </xf>
    <xf numFmtId="0" fontId="14" fillId="0" borderId="2" xfId="0" applyFont="1" applyFill="1" applyBorder="1" applyAlignment="1">
      <alignment horizontal="left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/>
    </xf>
    <xf numFmtId="0" fontId="14" fillId="0" borderId="7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/>
    </xf>
    <xf numFmtId="2" fontId="12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 wrapText="1"/>
    </xf>
    <xf numFmtId="14" fontId="14" fillId="0" borderId="2" xfId="0" applyNumberFormat="1" applyFont="1" applyBorder="1" applyAlignment="1">
      <alignment horizontal="center" vertical="center" wrapText="1"/>
    </xf>
    <xf numFmtId="0" fontId="12" fillId="5" borderId="8" xfId="0" applyFont="1" applyFill="1" applyBorder="1" applyAlignment="1">
      <alignment wrapText="1"/>
    </xf>
    <xf numFmtId="4" fontId="11" fillId="5" borderId="2" xfId="0" applyNumberFormat="1" applyFont="1" applyFill="1" applyBorder="1"/>
    <xf numFmtId="0" fontId="18" fillId="5" borderId="7" xfId="0" applyFont="1" applyFill="1" applyBorder="1" applyAlignment="1">
      <alignment horizontal="center"/>
    </xf>
    <xf numFmtId="0" fontId="25" fillId="4" borderId="0" xfId="3" applyFont="1" applyFill="1" applyAlignment="1">
      <alignment vertical="center" wrapText="1"/>
    </xf>
    <xf numFmtId="2" fontId="25" fillId="4" borderId="2" xfId="3" applyNumberFormat="1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wrapText="1"/>
    </xf>
    <xf numFmtId="0" fontId="1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/>
    </xf>
    <xf numFmtId="4" fontId="0" fillId="0" borderId="2" xfId="0" applyNumberFormat="1" applyBorder="1"/>
    <xf numFmtId="0" fontId="26" fillId="2" borderId="2" xfId="0" applyFont="1" applyFill="1" applyBorder="1" applyAlignment="1">
      <alignment horizontal="left" wrapText="1"/>
    </xf>
    <xf numFmtId="0" fontId="12" fillId="0" borderId="7" xfId="0" applyFont="1" applyFill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</cellXfs>
  <cellStyles count="4">
    <cellStyle name="Good" xfId="3" builtinId="26"/>
    <cellStyle name="Normal" xfId="0" builtinId="0"/>
    <cellStyle name="Normal_Anexa F 140 146 10.07" xfId="2"/>
    <cellStyle name="Normal_Machete buget 9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6"/>
  <sheetViews>
    <sheetView tabSelected="1" topLeftCell="B2" workbookViewId="0">
      <selection activeCell="Q103" sqref="Q103"/>
    </sheetView>
  </sheetViews>
  <sheetFormatPr defaultRowHeight="15"/>
  <cols>
    <col min="1" max="1" width="4.85546875" hidden="1" customWidth="1"/>
    <col min="2" max="2" width="37.28515625" customWidth="1"/>
    <col min="3" max="3" width="7.7109375" customWidth="1"/>
    <col min="4" max="4" width="8.28515625" customWidth="1"/>
    <col min="5" max="5" width="9.28515625" customWidth="1"/>
    <col min="6" max="6" width="7.28515625" customWidth="1"/>
    <col min="8" max="8" width="8.28515625" customWidth="1"/>
  </cols>
  <sheetData>
    <row r="1" spans="1:8" ht="15.75">
      <c r="A1" s="1"/>
      <c r="B1" s="1" t="s">
        <v>0</v>
      </c>
      <c r="C1" s="2"/>
      <c r="D1" s="3" t="s">
        <v>1</v>
      </c>
    </row>
    <row r="2" spans="1:8" ht="18">
      <c r="A2" s="4"/>
      <c r="B2" s="125"/>
      <c r="C2" s="125"/>
      <c r="D2" s="5" t="s">
        <v>2</v>
      </c>
    </row>
    <row r="3" spans="1:8" ht="18">
      <c r="A3" s="4"/>
      <c r="B3" s="6"/>
      <c r="C3" s="7"/>
      <c r="D3" s="8"/>
    </row>
    <row r="4" spans="1:8" ht="18">
      <c r="A4" s="4"/>
      <c r="B4" s="6"/>
      <c r="C4" s="7"/>
      <c r="D4" s="9"/>
    </row>
    <row r="5" spans="1:8" ht="18">
      <c r="A5" s="126" t="s">
        <v>3</v>
      </c>
      <c r="B5" s="126"/>
      <c r="C5" s="126"/>
      <c r="D5" s="126"/>
    </row>
    <row r="6" spans="1:8" ht="15.75">
      <c r="A6" s="127" t="s">
        <v>4</v>
      </c>
      <c r="B6" s="127"/>
      <c r="C6" s="127"/>
      <c r="D6" s="127"/>
    </row>
    <row r="7" spans="1:8" ht="15.75">
      <c r="A7" s="10"/>
      <c r="B7" s="128"/>
      <c r="C7" s="128"/>
      <c r="D7" s="128"/>
    </row>
    <row r="8" spans="1:8">
      <c r="A8" s="10"/>
      <c r="B8" s="11"/>
      <c r="C8" s="12"/>
      <c r="D8" s="8" t="s">
        <v>5</v>
      </c>
    </row>
    <row r="9" spans="1:8" ht="23.25" customHeight="1">
      <c r="A9" s="129" t="s">
        <v>6</v>
      </c>
      <c r="B9" s="13" t="s">
        <v>7</v>
      </c>
      <c r="C9" s="13" t="s">
        <v>8</v>
      </c>
      <c r="D9" s="14" t="s">
        <v>9</v>
      </c>
      <c r="E9" s="15" t="s">
        <v>10</v>
      </c>
      <c r="F9" s="15" t="s">
        <v>10</v>
      </c>
      <c r="G9" s="123" t="s">
        <v>106</v>
      </c>
      <c r="H9" s="124"/>
    </row>
    <row r="10" spans="1:8" ht="28.5">
      <c r="A10" s="130"/>
      <c r="B10" s="16"/>
      <c r="C10" s="16"/>
      <c r="D10" s="17" t="s">
        <v>11</v>
      </c>
      <c r="E10" s="15" t="s">
        <v>12</v>
      </c>
      <c r="F10" s="15" t="s">
        <v>13</v>
      </c>
      <c r="G10" s="102" t="s">
        <v>107</v>
      </c>
      <c r="H10" s="102" t="s">
        <v>108</v>
      </c>
    </row>
    <row r="11" spans="1:8">
      <c r="A11" s="18"/>
      <c r="B11" s="18" t="s">
        <v>14</v>
      </c>
      <c r="C11" s="19"/>
      <c r="D11" s="20">
        <f>E11+F11</f>
        <v>9536</v>
      </c>
      <c r="E11" s="20">
        <f>E21+E12</f>
        <v>9404</v>
      </c>
      <c r="F11" s="20">
        <f>F21+F12</f>
        <v>132</v>
      </c>
      <c r="G11" s="20">
        <f>G21+G12</f>
        <v>2739</v>
      </c>
      <c r="H11" s="20">
        <f>H21+H12</f>
        <v>3700</v>
      </c>
    </row>
    <row r="12" spans="1:8" ht="15.75" thickBot="1">
      <c r="A12" s="18" t="s">
        <v>15</v>
      </c>
      <c r="B12" s="18" t="s">
        <v>16</v>
      </c>
      <c r="C12" s="19"/>
      <c r="D12" s="20">
        <f t="shared" ref="D12:D77" si="0">E12+F12</f>
        <v>1317.3000000000002</v>
      </c>
      <c r="E12" s="20">
        <f>E18+E13+E19</f>
        <v>1185.3000000000002</v>
      </c>
      <c r="F12" s="20">
        <f t="shared" ref="F12:H12" si="1">F18+F13+F19</f>
        <v>132</v>
      </c>
      <c r="G12" s="20">
        <f t="shared" si="1"/>
        <v>0</v>
      </c>
      <c r="H12" s="20">
        <f t="shared" si="1"/>
        <v>0</v>
      </c>
    </row>
    <row r="13" spans="1:8" ht="38.25" thickBot="1">
      <c r="A13" s="21" t="s">
        <v>17</v>
      </c>
      <c r="B13" s="22" t="s">
        <v>18</v>
      </c>
      <c r="C13" s="23" t="s">
        <v>19</v>
      </c>
      <c r="D13" s="20">
        <f t="shared" si="0"/>
        <v>3551</v>
      </c>
      <c r="E13" s="25">
        <f>E14</f>
        <v>3551</v>
      </c>
      <c r="F13" s="25">
        <f>F14</f>
        <v>0</v>
      </c>
      <c r="G13" s="121">
        <v>0</v>
      </c>
      <c r="H13" s="121">
        <v>0</v>
      </c>
    </row>
    <row r="14" spans="1:8" ht="79.5" thickBot="1">
      <c r="A14" s="21"/>
      <c r="B14" s="26" t="s">
        <v>20</v>
      </c>
      <c r="C14" s="27" t="s">
        <v>21</v>
      </c>
      <c r="D14" s="20">
        <f t="shared" si="0"/>
        <v>3551</v>
      </c>
      <c r="E14" s="28">
        <f>E15+E16+E17</f>
        <v>3551</v>
      </c>
      <c r="F14" s="28">
        <f>F15+F16+F17</f>
        <v>0</v>
      </c>
      <c r="G14" s="121">
        <v>0</v>
      </c>
      <c r="H14" s="121">
        <v>0</v>
      </c>
    </row>
    <row r="15" spans="1:8" ht="32.25" thickBot="1">
      <c r="A15" s="21"/>
      <c r="B15" s="29" t="s">
        <v>22</v>
      </c>
      <c r="C15" s="27" t="s">
        <v>21</v>
      </c>
      <c r="D15" s="20">
        <f t="shared" si="0"/>
        <v>1158</v>
      </c>
      <c r="E15" s="30">
        <v>1158</v>
      </c>
      <c r="F15" s="31">
        <v>0</v>
      </c>
      <c r="G15" s="121">
        <v>0</v>
      </c>
      <c r="H15" s="121">
        <v>0</v>
      </c>
    </row>
    <row r="16" spans="1:8" ht="32.25" thickBot="1">
      <c r="A16" s="21"/>
      <c r="B16" s="29" t="s">
        <v>23</v>
      </c>
      <c r="C16" s="27" t="s">
        <v>21</v>
      </c>
      <c r="D16" s="20">
        <f t="shared" si="0"/>
        <v>1272</v>
      </c>
      <c r="E16" s="30">
        <v>1272</v>
      </c>
      <c r="F16" s="31">
        <v>0</v>
      </c>
      <c r="G16" s="121">
        <v>0</v>
      </c>
      <c r="H16" s="121">
        <v>0</v>
      </c>
    </row>
    <row r="17" spans="1:8" ht="34.5" customHeight="1" thickBot="1">
      <c r="A17" s="21"/>
      <c r="B17" s="32" t="s">
        <v>54</v>
      </c>
      <c r="C17" s="27" t="s">
        <v>55</v>
      </c>
      <c r="D17" s="20">
        <f t="shared" si="0"/>
        <v>1121</v>
      </c>
      <c r="E17" s="30">
        <v>1121</v>
      </c>
      <c r="F17" s="31">
        <v>0</v>
      </c>
      <c r="G17" s="121">
        <v>0</v>
      </c>
      <c r="H17" s="121">
        <v>0</v>
      </c>
    </row>
    <row r="18" spans="1:8" ht="43.5">
      <c r="A18" s="21" t="s">
        <v>24</v>
      </c>
      <c r="B18" s="33" t="s">
        <v>25</v>
      </c>
      <c r="C18" s="34" t="s">
        <v>26</v>
      </c>
      <c r="D18" s="20">
        <f t="shared" si="0"/>
        <v>-2233.6999999999998</v>
      </c>
      <c r="E18" s="35">
        <f>-495-18.7-160-60-1500</f>
        <v>-2233.6999999999998</v>
      </c>
      <c r="F18" s="35">
        <v>0</v>
      </c>
      <c r="G18" s="121">
        <v>0</v>
      </c>
      <c r="H18" s="121">
        <v>0</v>
      </c>
    </row>
    <row r="19" spans="1:8">
      <c r="A19" s="21"/>
      <c r="B19" s="44" t="s">
        <v>83</v>
      </c>
      <c r="C19" s="34"/>
      <c r="D19" s="20">
        <f t="shared" si="0"/>
        <v>0</v>
      </c>
      <c r="E19" s="35">
        <f>E20</f>
        <v>-132</v>
      </c>
      <c r="F19" s="35">
        <f t="shared" ref="F19:H19" si="2">F20</f>
        <v>132</v>
      </c>
      <c r="G19" s="35">
        <f t="shared" si="2"/>
        <v>0</v>
      </c>
      <c r="H19" s="35">
        <f t="shared" si="2"/>
        <v>0</v>
      </c>
    </row>
    <row r="20" spans="1:8" ht="30">
      <c r="A20" s="21"/>
      <c r="B20" s="92" t="s">
        <v>84</v>
      </c>
      <c r="C20" s="93" t="s">
        <v>85</v>
      </c>
      <c r="D20" s="20">
        <f t="shared" si="0"/>
        <v>0</v>
      </c>
      <c r="E20" s="35">
        <v>-132</v>
      </c>
      <c r="F20" s="35">
        <v>132</v>
      </c>
      <c r="G20" s="121">
        <v>0</v>
      </c>
      <c r="H20" s="121">
        <v>0</v>
      </c>
    </row>
    <row r="21" spans="1:8">
      <c r="A21" s="36" t="s">
        <v>27</v>
      </c>
      <c r="B21" s="37" t="s">
        <v>28</v>
      </c>
      <c r="C21" s="38"/>
      <c r="D21" s="20">
        <f t="shared" si="0"/>
        <v>8218.7000000000007</v>
      </c>
      <c r="E21" s="24">
        <f>E22+E23+E26</f>
        <v>8218.7000000000007</v>
      </c>
      <c r="F21" s="24">
        <f t="shared" ref="F21:H21" si="3">F22+F23+F26</f>
        <v>0</v>
      </c>
      <c r="G21" s="24">
        <f t="shared" si="3"/>
        <v>2739</v>
      </c>
      <c r="H21" s="24">
        <f t="shared" si="3"/>
        <v>3700</v>
      </c>
    </row>
    <row r="22" spans="1:8">
      <c r="A22" s="21"/>
      <c r="B22" s="39" t="s">
        <v>29</v>
      </c>
      <c r="C22" s="40" t="s">
        <v>30</v>
      </c>
      <c r="D22" s="20">
        <f t="shared" si="0"/>
        <v>2233.6999999999998</v>
      </c>
      <c r="E22" s="25">
        <f>-E18</f>
        <v>2233.6999999999998</v>
      </c>
      <c r="F22" s="25">
        <v>0</v>
      </c>
      <c r="G22" s="121">
        <v>0</v>
      </c>
      <c r="H22" s="121">
        <v>0</v>
      </c>
    </row>
    <row r="23" spans="1:8">
      <c r="A23" s="21"/>
      <c r="B23" s="109" t="s">
        <v>115</v>
      </c>
      <c r="C23" s="110" t="s">
        <v>116</v>
      </c>
      <c r="D23" s="20">
        <f t="shared" si="0"/>
        <v>5981</v>
      </c>
      <c r="E23" s="25">
        <f>E25+E24</f>
        <v>5981</v>
      </c>
      <c r="F23" s="25">
        <f t="shared" ref="F23:H23" si="4">F25+F24</f>
        <v>0</v>
      </c>
      <c r="G23" s="25">
        <f t="shared" si="4"/>
        <v>0</v>
      </c>
      <c r="H23" s="25">
        <f t="shared" si="4"/>
        <v>0</v>
      </c>
    </row>
    <row r="24" spans="1:8" ht="26.25">
      <c r="A24" s="21"/>
      <c r="B24" s="62" t="s">
        <v>125</v>
      </c>
      <c r="C24" s="122" t="s">
        <v>126</v>
      </c>
      <c r="D24" s="20">
        <f t="shared" si="0"/>
        <v>5979</v>
      </c>
      <c r="E24" s="25">
        <f>4250+1729</f>
        <v>5979</v>
      </c>
      <c r="F24" s="25">
        <v>0</v>
      </c>
      <c r="G24" s="25">
        <v>0</v>
      </c>
      <c r="H24" s="25">
        <v>0</v>
      </c>
    </row>
    <row r="25" spans="1:8" ht="90">
      <c r="A25" s="21"/>
      <c r="B25" s="111" t="s">
        <v>117</v>
      </c>
      <c r="C25" s="112" t="s">
        <v>118</v>
      </c>
      <c r="D25" s="20">
        <f t="shared" si="0"/>
        <v>2</v>
      </c>
      <c r="E25" s="25">
        <v>2</v>
      </c>
      <c r="F25" s="25">
        <v>0</v>
      </c>
      <c r="G25" s="121">
        <v>0</v>
      </c>
      <c r="H25" s="121">
        <v>0</v>
      </c>
    </row>
    <row r="26" spans="1:8" ht="42.75">
      <c r="A26" s="21"/>
      <c r="B26" s="103" t="s">
        <v>109</v>
      </c>
      <c r="C26" s="104" t="s">
        <v>110</v>
      </c>
      <c r="D26" s="20">
        <f t="shared" si="0"/>
        <v>4</v>
      </c>
      <c r="E26" s="25">
        <f>E27</f>
        <v>4</v>
      </c>
      <c r="F26" s="25">
        <f t="shared" ref="F26:H26" si="5">F27</f>
        <v>0</v>
      </c>
      <c r="G26" s="25">
        <f t="shared" si="5"/>
        <v>2739</v>
      </c>
      <c r="H26" s="25">
        <f t="shared" si="5"/>
        <v>3700</v>
      </c>
    </row>
    <row r="27" spans="1:8" ht="30">
      <c r="A27" s="21"/>
      <c r="B27" s="105" t="s">
        <v>111</v>
      </c>
      <c r="C27" s="106" t="s">
        <v>112</v>
      </c>
      <c r="D27" s="20">
        <f t="shared" si="0"/>
        <v>4</v>
      </c>
      <c r="E27" s="25">
        <f>E28</f>
        <v>4</v>
      </c>
      <c r="F27" s="25">
        <f t="shared" ref="F27:H27" si="6">F28</f>
        <v>0</v>
      </c>
      <c r="G27" s="25">
        <f t="shared" si="6"/>
        <v>2739</v>
      </c>
      <c r="H27" s="25">
        <f t="shared" si="6"/>
        <v>3700</v>
      </c>
    </row>
    <row r="28" spans="1:8" ht="30">
      <c r="A28" s="21"/>
      <c r="B28" s="107" t="s">
        <v>114</v>
      </c>
      <c r="C28" s="108" t="s">
        <v>113</v>
      </c>
      <c r="D28" s="20">
        <f t="shared" si="0"/>
        <v>4</v>
      </c>
      <c r="E28" s="25">
        <v>4</v>
      </c>
      <c r="F28" s="25"/>
      <c r="G28" s="121">
        <v>2739</v>
      </c>
      <c r="H28" s="121">
        <v>3700</v>
      </c>
    </row>
    <row r="29" spans="1:8">
      <c r="A29" s="18"/>
      <c r="B29" s="41" t="s">
        <v>31</v>
      </c>
      <c r="C29" s="42"/>
      <c r="D29" s="20">
        <f t="shared" si="0"/>
        <v>9536</v>
      </c>
      <c r="E29" s="20">
        <f>E30+E71+E97+E39+E34+E56+E65</f>
        <v>9404</v>
      </c>
      <c r="F29" s="20">
        <f t="shared" ref="F29:H29" si="7">F30+F71+F97+F39+F34+F56+F65</f>
        <v>132</v>
      </c>
      <c r="G29" s="20">
        <f t="shared" si="7"/>
        <v>2739</v>
      </c>
      <c r="H29" s="20">
        <f t="shared" si="7"/>
        <v>3700</v>
      </c>
    </row>
    <row r="30" spans="1:8">
      <c r="A30" s="43"/>
      <c r="B30" s="44" t="s">
        <v>32</v>
      </c>
      <c r="C30" s="45" t="s">
        <v>33</v>
      </c>
      <c r="D30" s="20">
        <f t="shared" si="0"/>
        <v>-2670</v>
      </c>
      <c r="E30" s="46">
        <f>E31</f>
        <v>-2670</v>
      </c>
      <c r="F30" s="46">
        <f t="shared" ref="F30:H30" si="8">F31</f>
        <v>0</v>
      </c>
      <c r="G30" s="46">
        <f t="shared" si="8"/>
        <v>0</v>
      </c>
      <c r="H30" s="46">
        <f t="shared" si="8"/>
        <v>0</v>
      </c>
    </row>
    <row r="31" spans="1:8">
      <c r="A31" s="21"/>
      <c r="B31" s="47" t="s">
        <v>16</v>
      </c>
      <c r="C31" s="48"/>
      <c r="D31" s="20">
        <f t="shared" si="0"/>
        <v>-2670</v>
      </c>
      <c r="E31" s="49">
        <f>E33+E32</f>
        <v>-2670</v>
      </c>
      <c r="F31" s="49">
        <f t="shared" ref="F31:H31" si="9">F33+F32</f>
        <v>0</v>
      </c>
      <c r="G31" s="49">
        <f t="shared" si="9"/>
        <v>0</v>
      </c>
      <c r="H31" s="49">
        <f t="shared" si="9"/>
        <v>0</v>
      </c>
    </row>
    <row r="32" spans="1:8">
      <c r="A32" s="21"/>
      <c r="B32" s="47" t="s">
        <v>40</v>
      </c>
      <c r="C32" s="48">
        <v>10</v>
      </c>
      <c r="D32" s="20"/>
      <c r="E32" s="49">
        <v>-1500</v>
      </c>
      <c r="F32" s="49"/>
      <c r="G32" s="49"/>
      <c r="H32" s="49"/>
    </row>
    <row r="33" spans="1:8" ht="17.25" customHeight="1">
      <c r="A33" s="21"/>
      <c r="B33" s="50" t="s">
        <v>34</v>
      </c>
      <c r="C33" s="51" t="s">
        <v>35</v>
      </c>
      <c r="D33" s="20">
        <f t="shared" si="0"/>
        <v>-1170</v>
      </c>
      <c r="E33" s="49">
        <f>-235-150-355-160-82-570+300+82</f>
        <v>-1170</v>
      </c>
      <c r="F33" s="49"/>
      <c r="G33" s="121"/>
      <c r="H33" s="121"/>
    </row>
    <row r="34" spans="1:8" ht="33" customHeight="1">
      <c r="A34" s="21"/>
      <c r="B34" s="113" t="s">
        <v>90</v>
      </c>
      <c r="C34" s="45" t="s">
        <v>91</v>
      </c>
      <c r="D34" s="20">
        <f t="shared" si="0"/>
        <v>-300</v>
      </c>
      <c r="E34" s="114">
        <f>E35</f>
        <v>-300</v>
      </c>
      <c r="F34" s="114">
        <f t="shared" ref="F34:H36" si="10">F35</f>
        <v>0</v>
      </c>
      <c r="G34" s="114">
        <f t="shared" si="10"/>
        <v>0</v>
      </c>
      <c r="H34" s="114">
        <f t="shared" si="10"/>
        <v>0</v>
      </c>
    </row>
    <row r="35" spans="1:8" ht="17.25" customHeight="1">
      <c r="A35" s="21"/>
      <c r="B35" s="69" t="s">
        <v>92</v>
      </c>
      <c r="C35" s="60" t="s">
        <v>93</v>
      </c>
      <c r="D35" s="20">
        <f t="shared" si="0"/>
        <v>-300</v>
      </c>
      <c r="E35" s="49">
        <f>E36</f>
        <v>-300</v>
      </c>
      <c r="F35" s="49">
        <f t="shared" si="10"/>
        <v>0</v>
      </c>
      <c r="G35" s="49">
        <f t="shared" si="10"/>
        <v>0</v>
      </c>
      <c r="H35" s="49">
        <f t="shared" si="10"/>
        <v>0</v>
      </c>
    </row>
    <row r="36" spans="1:8" ht="17.25" customHeight="1">
      <c r="A36" s="21"/>
      <c r="B36" s="61" t="s">
        <v>16</v>
      </c>
      <c r="C36" s="60"/>
      <c r="D36" s="20">
        <f t="shared" si="0"/>
        <v>-300</v>
      </c>
      <c r="E36" s="49">
        <f>E37</f>
        <v>-300</v>
      </c>
      <c r="F36" s="49">
        <f t="shared" si="10"/>
        <v>0</v>
      </c>
      <c r="G36" s="49">
        <f t="shared" si="10"/>
        <v>0</v>
      </c>
      <c r="H36" s="49">
        <f t="shared" si="10"/>
        <v>0</v>
      </c>
    </row>
    <row r="37" spans="1:8" ht="17.25" customHeight="1">
      <c r="A37" s="21"/>
      <c r="B37" s="70" t="s">
        <v>94</v>
      </c>
      <c r="C37" s="48" t="s">
        <v>75</v>
      </c>
      <c r="D37" s="20">
        <f t="shared" si="0"/>
        <v>-300</v>
      </c>
      <c r="E37" s="49">
        <f>E38</f>
        <v>-300</v>
      </c>
      <c r="F37" s="49">
        <v>0</v>
      </c>
      <c r="G37" s="121">
        <v>0</v>
      </c>
      <c r="H37" s="121">
        <v>0</v>
      </c>
    </row>
    <row r="38" spans="1:8" ht="17.25" customHeight="1">
      <c r="A38" s="21"/>
      <c r="B38" s="70" t="s">
        <v>95</v>
      </c>
      <c r="C38" s="48">
        <v>10</v>
      </c>
      <c r="D38" s="20">
        <f t="shared" si="0"/>
        <v>-300</v>
      </c>
      <c r="E38" s="49">
        <v>-300</v>
      </c>
      <c r="F38" s="49">
        <v>0</v>
      </c>
      <c r="G38" s="121">
        <v>0</v>
      </c>
      <c r="H38" s="121">
        <v>0</v>
      </c>
    </row>
    <row r="39" spans="1:8" ht="17.25" customHeight="1">
      <c r="A39" s="52"/>
      <c r="B39" s="53" t="s">
        <v>56</v>
      </c>
      <c r="C39" s="43" t="s">
        <v>122</v>
      </c>
      <c r="D39" s="20">
        <f t="shared" si="0"/>
        <v>1356</v>
      </c>
      <c r="E39" s="46">
        <f>E40+E43+E46+E50+E53</f>
        <v>1356</v>
      </c>
      <c r="F39" s="46">
        <f t="shared" ref="F39:H39" si="11">F40+F43+F46+F50+F53</f>
        <v>0</v>
      </c>
      <c r="G39" s="46">
        <f t="shared" si="11"/>
        <v>0</v>
      </c>
      <c r="H39" s="46">
        <f t="shared" si="11"/>
        <v>0</v>
      </c>
    </row>
    <row r="40" spans="1:8" ht="50.25" customHeight="1">
      <c r="A40" s="54"/>
      <c r="B40" s="69" t="s">
        <v>57</v>
      </c>
      <c r="C40" s="60" t="s">
        <v>58</v>
      </c>
      <c r="D40" s="20">
        <f t="shared" si="0"/>
        <v>286</v>
      </c>
      <c r="E40" s="24">
        <f>E41</f>
        <v>286</v>
      </c>
      <c r="F40" s="24">
        <f t="shared" ref="F40:H40" si="12">F41</f>
        <v>0</v>
      </c>
      <c r="G40" s="24">
        <f t="shared" si="12"/>
        <v>0</v>
      </c>
      <c r="H40" s="24">
        <f t="shared" si="12"/>
        <v>0</v>
      </c>
    </row>
    <row r="41" spans="1:8" ht="17.25" customHeight="1">
      <c r="A41" s="56"/>
      <c r="B41" s="61" t="s">
        <v>16</v>
      </c>
      <c r="C41" s="55"/>
      <c r="D41" s="20">
        <f t="shared" si="0"/>
        <v>286</v>
      </c>
      <c r="E41" s="49">
        <f t="shared" ref="E41:H41" si="13">E42</f>
        <v>286</v>
      </c>
      <c r="F41" s="49">
        <f t="shared" si="13"/>
        <v>0</v>
      </c>
      <c r="G41" s="49">
        <f t="shared" si="13"/>
        <v>0</v>
      </c>
      <c r="H41" s="49">
        <f t="shared" si="13"/>
        <v>0</v>
      </c>
    </row>
    <row r="42" spans="1:8" ht="17.25" customHeight="1">
      <c r="A42" s="56"/>
      <c r="B42" s="70" t="s">
        <v>59</v>
      </c>
      <c r="C42" s="48" t="s">
        <v>60</v>
      </c>
      <c r="D42" s="20">
        <f t="shared" si="0"/>
        <v>286</v>
      </c>
      <c r="E42" s="49">
        <v>286</v>
      </c>
      <c r="F42" s="49">
        <v>0</v>
      </c>
      <c r="G42" s="121">
        <v>0</v>
      </c>
      <c r="H42" s="121">
        <v>0</v>
      </c>
    </row>
    <row r="43" spans="1:8" ht="43.5" customHeight="1">
      <c r="A43" s="56"/>
      <c r="B43" s="69" t="s">
        <v>63</v>
      </c>
      <c r="C43" s="60" t="s">
        <v>64</v>
      </c>
      <c r="D43" s="20">
        <f t="shared" si="0"/>
        <v>40</v>
      </c>
      <c r="E43" s="25">
        <f>E44</f>
        <v>40</v>
      </c>
      <c r="F43" s="25">
        <f>F44</f>
        <v>0</v>
      </c>
      <c r="G43" s="25">
        <f t="shared" ref="G43:H44" si="14">G44</f>
        <v>0</v>
      </c>
      <c r="H43" s="25">
        <f t="shared" si="14"/>
        <v>0</v>
      </c>
    </row>
    <row r="44" spans="1:8" ht="17.25" customHeight="1">
      <c r="A44" s="56"/>
      <c r="B44" s="61" t="s">
        <v>16</v>
      </c>
      <c r="C44" s="55"/>
      <c r="D44" s="20">
        <f t="shared" si="0"/>
        <v>40</v>
      </c>
      <c r="E44" s="49">
        <f>E45</f>
        <v>40</v>
      </c>
      <c r="F44" s="25">
        <f>F45</f>
        <v>0</v>
      </c>
      <c r="G44" s="25">
        <f t="shared" si="14"/>
        <v>0</v>
      </c>
      <c r="H44" s="25">
        <f t="shared" si="14"/>
        <v>0</v>
      </c>
    </row>
    <row r="45" spans="1:8" ht="17.25" customHeight="1">
      <c r="A45" s="56"/>
      <c r="B45" s="70" t="s">
        <v>59</v>
      </c>
      <c r="C45" s="48" t="s">
        <v>60</v>
      </c>
      <c r="D45" s="20">
        <f t="shared" si="0"/>
        <v>40</v>
      </c>
      <c r="E45" s="49">
        <v>40</v>
      </c>
      <c r="F45" s="25">
        <v>0</v>
      </c>
      <c r="G45" s="121">
        <v>0</v>
      </c>
      <c r="H45" s="121">
        <v>0</v>
      </c>
    </row>
    <row r="46" spans="1:8" ht="41.25" customHeight="1">
      <c r="A46" s="56"/>
      <c r="B46" s="69" t="s">
        <v>61</v>
      </c>
      <c r="C46" s="60" t="s">
        <v>62</v>
      </c>
      <c r="D46" s="20">
        <f t="shared" si="0"/>
        <v>255</v>
      </c>
      <c r="E46" s="25">
        <f>E47</f>
        <v>255</v>
      </c>
      <c r="F46" s="25">
        <f t="shared" ref="F46:H46" si="15">F47</f>
        <v>0</v>
      </c>
      <c r="G46" s="25">
        <f t="shared" si="15"/>
        <v>0</v>
      </c>
      <c r="H46" s="25">
        <f t="shared" si="15"/>
        <v>0</v>
      </c>
    </row>
    <row r="47" spans="1:8" ht="17.25" customHeight="1">
      <c r="A47" s="56"/>
      <c r="B47" s="61" t="s">
        <v>16</v>
      </c>
      <c r="C47" s="55"/>
      <c r="D47" s="20">
        <f t="shared" si="0"/>
        <v>255</v>
      </c>
      <c r="E47" s="49">
        <f>E48+E49</f>
        <v>255</v>
      </c>
      <c r="F47" s="25">
        <f>F49</f>
        <v>0</v>
      </c>
      <c r="G47" s="25">
        <f t="shared" ref="G47:H47" si="16">G49</f>
        <v>0</v>
      </c>
      <c r="H47" s="25">
        <f t="shared" si="16"/>
        <v>0</v>
      </c>
    </row>
    <row r="48" spans="1:8" ht="17.25" customHeight="1">
      <c r="A48" s="56"/>
      <c r="B48" s="61" t="s">
        <v>76</v>
      </c>
      <c r="C48" s="82"/>
      <c r="D48" s="20">
        <f t="shared" si="0"/>
        <v>235</v>
      </c>
      <c r="E48" s="49">
        <v>235</v>
      </c>
      <c r="F48" s="25">
        <v>0</v>
      </c>
      <c r="G48" s="121">
        <v>0</v>
      </c>
      <c r="H48" s="121">
        <v>0</v>
      </c>
    </row>
    <row r="49" spans="1:8" ht="17.25" customHeight="1">
      <c r="A49" s="56"/>
      <c r="B49" s="70" t="s">
        <v>59</v>
      </c>
      <c r="C49" s="48" t="s">
        <v>60</v>
      </c>
      <c r="D49" s="20">
        <f t="shared" si="0"/>
        <v>20</v>
      </c>
      <c r="E49" s="49">
        <v>20</v>
      </c>
      <c r="F49" s="25">
        <v>0</v>
      </c>
      <c r="G49" s="121">
        <v>0</v>
      </c>
      <c r="H49" s="121">
        <v>0</v>
      </c>
    </row>
    <row r="50" spans="1:8" ht="33.75" customHeight="1">
      <c r="A50" s="56"/>
      <c r="B50" s="69" t="s">
        <v>65</v>
      </c>
      <c r="C50" s="60" t="s">
        <v>66</v>
      </c>
      <c r="D50" s="20">
        <f t="shared" si="0"/>
        <v>775</v>
      </c>
      <c r="E50" s="49">
        <f>E51</f>
        <v>775</v>
      </c>
      <c r="F50" s="25">
        <f>F51</f>
        <v>0</v>
      </c>
      <c r="G50" s="25">
        <f t="shared" ref="G50:H51" si="17">G51</f>
        <v>0</v>
      </c>
      <c r="H50" s="25">
        <f t="shared" si="17"/>
        <v>0</v>
      </c>
    </row>
    <row r="51" spans="1:8" ht="17.25" customHeight="1">
      <c r="A51" s="56"/>
      <c r="B51" s="61" t="s">
        <v>16</v>
      </c>
      <c r="C51" s="55"/>
      <c r="D51" s="20">
        <f t="shared" si="0"/>
        <v>775</v>
      </c>
      <c r="E51" s="49">
        <f>E52</f>
        <v>775</v>
      </c>
      <c r="F51" s="25">
        <f>F52</f>
        <v>0</v>
      </c>
      <c r="G51" s="25">
        <f t="shared" si="17"/>
        <v>0</v>
      </c>
      <c r="H51" s="25">
        <f t="shared" si="17"/>
        <v>0</v>
      </c>
    </row>
    <row r="52" spans="1:8" ht="16.5" customHeight="1">
      <c r="A52" s="56"/>
      <c r="B52" s="70" t="s">
        <v>59</v>
      </c>
      <c r="C52" s="48" t="s">
        <v>60</v>
      </c>
      <c r="D52" s="20">
        <f t="shared" si="0"/>
        <v>775</v>
      </c>
      <c r="E52" s="49">
        <v>775</v>
      </c>
      <c r="F52" s="25">
        <v>0</v>
      </c>
      <c r="G52" s="121">
        <v>0</v>
      </c>
      <c r="H52" s="121">
        <v>0</v>
      </c>
    </row>
    <row r="53" spans="1:8" ht="0.75" customHeight="1">
      <c r="A53" s="56"/>
      <c r="B53" s="69" t="s">
        <v>67</v>
      </c>
      <c r="C53" s="60" t="s">
        <v>66</v>
      </c>
      <c r="D53" s="20">
        <f t="shared" si="0"/>
        <v>0</v>
      </c>
      <c r="E53" s="25">
        <f>E54</f>
        <v>0</v>
      </c>
      <c r="F53" s="25">
        <f>F54</f>
        <v>0</v>
      </c>
      <c r="G53" s="121"/>
      <c r="H53" s="121"/>
    </row>
    <row r="54" spans="1:8" ht="16.5" hidden="1" customHeight="1">
      <c r="A54" s="56"/>
      <c r="B54" s="61" t="s">
        <v>16</v>
      </c>
      <c r="C54" s="55"/>
      <c r="D54" s="20">
        <f t="shared" si="0"/>
        <v>0</v>
      </c>
      <c r="E54" s="49">
        <f>E55</f>
        <v>0</v>
      </c>
      <c r="F54" s="25">
        <f>F55</f>
        <v>0</v>
      </c>
      <c r="G54" s="121"/>
      <c r="H54" s="121"/>
    </row>
    <row r="55" spans="1:8" ht="16.5" hidden="1" customHeight="1">
      <c r="A55" s="56"/>
      <c r="B55" s="70" t="s">
        <v>59</v>
      </c>
      <c r="C55" s="48" t="s">
        <v>60</v>
      </c>
      <c r="D55" s="20">
        <f t="shared" si="0"/>
        <v>0</v>
      </c>
      <c r="E55" s="49">
        <v>0</v>
      </c>
      <c r="F55" s="25"/>
      <c r="G55" s="121"/>
      <c r="H55" s="121"/>
    </row>
    <row r="56" spans="1:8" ht="16.5" customHeight="1">
      <c r="A56" s="56"/>
      <c r="B56" s="53" t="s">
        <v>36</v>
      </c>
      <c r="C56" s="115" t="s">
        <v>123</v>
      </c>
      <c r="D56" s="20">
        <f t="shared" si="0"/>
        <v>150</v>
      </c>
      <c r="E56" s="114">
        <f>E57+E62</f>
        <v>18</v>
      </c>
      <c r="F56" s="114">
        <f t="shared" ref="F56:H56" si="18">F57+F62</f>
        <v>132</v>
      </c>
      <c r="G56" s="114">
        <f>G57+G62</f>
        <v>0</v>
      </c>
      <c r="H56" s="114">
        <f t="shared" si="18"/>
        <v>0</v>
      </c>
    </row>
    <row r="57" spans="1:8" ht="26.25" customHeight="1">
      <c r="A57" s="56"/>
      <c r="B57" s="83" t="s">
        <v>77</v>
      </c>
      <c r="C57" s="84" t="s">
        <v>78</v>
      </c>
      <c r="D57" s="20">
        <f t="shared" si="0"/>
        <v>0</v>
      </c>
      <c r="E57" s="49">
        <f t="shared" ref="E57:H60" si="19">E58</f>
        <v>-132</v>
      </c>
      <c r="F57" s="49">
        <f t="shared" ref="F57" si="20">F58</f>
        <v>132</v>
      </c>
      <c r="G57" s="49">
        <f t="shared" ref="G57" si="21">G58</f>
        <v>0</v>
      </c>
      <c r="H57" s="49">
        <f t="shared" ref="H57" si="22">H58</f>
        <v>0</v>
      </c>
    </row>
    <row r="58" spans="1:8" ht="30.75" customHeight="1">
      <c r="A58" s="56"/>
      <c r="B58" s="85" t="s">
        <v>79</v>
      </c>
      <c r="C58" s="86" t="s">
        <v>78</v>
      </c>
      <c r="D58" s="20">
        <f t="shared" si="0"/>
        <v>0</v>
      </c>
      <c r="E58" s="49">
        <f t="shared" si="19"/>
        <v>-132</v>
      </c>
      <c r="F58" s="49">
        <f t="shared" si="19"/>
        <v>132</v>
      </c>
      <c r="G58" s="49">
        <f t="shared" si="19"/>
        <v>0</v>
      </c>
      <c r="H58" s="49">
        <f t="shared" si="19"/>
        <v>0</v>
      </c>
    </row>
    <row r="59" spans="1:8" ht="16.5" customHeight="1">
      <c r="A59" s="56"/>
      <c r="B59" s="87" t="s">
        <v>16</v>
      </c>
      <c r="C59" s="86"/>
      <c r="D59" s="20">
        <f t="shared" si="0"/>
        <v>0</v>
      </c>
      <c r="E59" s="49">
        <f t="shared" si="19"/>
        <v>-132</v>
      </c>
      <c r="F59" s="49">
        <f t="shared" si="19"/>
        <v>132</v>
      </c>
      <c r="G59" s="49">
        <f t="shared" si="19"/>
        <v>0</v>
      </c>
      <c r="H59" s="49">
        <f t="shared" si="19"/>
        <v>0</v>
      </c>
    </row>
    <row r="60" spans="1:8" ht="16.5" customHeight="1">
      <c r="A60" s="56"/>
      <c r="B60" s="88" t="s">
        <v>96</v>
      </c>
      <c r="C60" s="86" t="s">
        <v>80</v>
      </c>
      <c r="D60" s="20">
        <f t="shared" si="0"/>
        <v>0</v>
      </c>
      <c r="E60" s="49">
        <f t="shared" si="19"/>
        <v>-132</v>
      </c>
      <c r="F60" s="49">
        <f t="shared" si="19"/>
        <v>132</v>
      </c>
      <c r="G60" s="49">
        <f t="shared" si="19"/>
        <v>0</v>
      </c>
      <c r="H60" s="49">
        <f t="shared" si="19"/>
        <v>0</v>
      </c>
    </row>
    <row r="61" spans="1:8" ht="16.5" customHeight="1">
      <c r="A61" s="56"/>
      <c r="B61" s="88" t="s">
        <v>97</v>
      </c>
      <c r="C61" s="86">
        <v>10</v>
      </c>
      <c r="D61" s="20">
        <f t="shared" si="0"/>
        <v>0</v>
      </c>
      <c r="E61" s="49">
        <v>-132</v>
      </c>
      <c r="F61" s="25">
        <v>132</v>
      </c>
      <c r="G61" s="121">
        <v>0</v>
      </c>
      <c r="H61" s="121">
        <v>0</v>
      </c>
    </row>
    <row r="62" spans="1:8" ht="16.5" customHeight="1">
      <c r="A62" s="56"/>
      <c r="B62" s="89" t="s">
        <v>81</v>
      </c>
      <c r="C62" s="90" t="s">
        <v>82</v>
      </c>
      <c r="D62" s="20">
        <f t="shared" si="0"/>
        <v>150</v>
      </c>
      <c r="E62" s="49">
        <f>E63</f>
        <v>150</v>
      </c>
      <c r="F62" s="49">
        <f t="shared" ref="F62:H63" si="23">F63</f>
        <v>0</v>
      </c>
      <c r="G62" s="49">
        <f t="shared" si="23"/>
        <v>0</v>
      </c>
      <c r="H62" s="49">
        <f t="shared" si="23"/>
        <v>0</v>
      </c>
    </row>
    <row r="63" spans="1:8" ht="42" customHeight="1">
      <c r="A63" s="56"/>
      <c r="B63" s="94" t="s">
        <v>86</v>
      </c>
      <c r="C63" s="91" t="s">
        <v>82</v>
      </c>
      <c r="D63" s="20">
        <f t="shared" si="0"/>
        <v>150</v>
      </c>
      <c r="E63" s="49">
        <f>E64</f>
        <v>150</v>
      </c>
      <c r="F63" s="49">
        <f t="shared" si="23"/>
        <v>0</v>
      </c>
      <c r="G63" s="49">
        <f t="shared" si="23"/>
        <v>0</v>
      </c>
      <c r="H63" s="49">
        <f t="shared" si="23"/>
        <v>0</v>
      </c>
    </row>
    <row r="64" spans="1:8" ht="16.5" customHeight="1">
      <c r="A64" s="56"/>
      <c r="B64" s="70" t="s">
        <v>87</v>
      </c>
      <c r="C64" s="48" t="s">
        <v>88</v>
      </c>
      <c r="D64" s="20">
        <f t="shared" si="0"/>
        <v>150</v>
      </c>
      <c r="E64" s="49">
        <v>150</v>
      </c>
      <c r="F64" s="25">
        <v>0</v>
      </c>
      <c r="G64" s="121">
        <v>0</v>
      </c>
      <c r="H64" s="121">
        <v>0</v>
      </c>
    </row>
    <row r="65" spans="1:8" ht="16.5" customHeight="1">
      <c r="A65" s="56"/>
      <c r="B65" s="44" t="s">
        <v>68</v>
      </c>
      <c r="C65" s="45" t="s">
        <v>69</v>
      </c>
      <c r="D65" s="20">
        <f t="shared" si="0"/>
        <v>355</v>
      </c>
      <c r="E65" s="46">
        <f>E66</f>
        <v>355</v>
      </c>
      <c r="F65" s="46">
        <f t="shared" ref="F65:H65" si="24">F66</f>
        <v>0</v>
      </c>
      <c r="G65" s="46">
        <f t="shared" si="24"/>
        <v>0</v>
      </c>
      <c r="H65" s="46">
        <f t="shared" si="24"/>
        <v>0</v>
      </c>
    </row>
    <row r="66" spans="1:8" ht="17.25" customHeight="1">
      <c r="A66" s="56"/>
      <c r="B66" s="80" t="s">
        <v>70</v>
      </c>
      <c r="C66" s="48" t="s">
        <v>71</v>
      </c>
      <c r="D66" s="20">
        <f t="shared" si="0"/>
        <v>355</v>
      </c>
      <c r="E66" s="49">
        <f>E67+E69</f>
        <v>355</v>
      </c>
      <c r="F66" s="49">
        <f t="shared" ref="F66:H66" si="25">F67+F69</f>
        <v>0</v>
      </c>
      <c r="G66" s="49">
        <f t="shared" si="25"/>
        <v>0</v>
      </c>
      <c r="H66" s="49">
        <f t="shared" si="25"/>
        <v>0</v>
      </c>
    </row>
    <row r="67" spans="1:8" ht="17.25" customHeight="1">
      <c r="A67" s="56"/>
      <c r="B67" s="61" t="s">
        <v>16</v>
      </c>
      <c r="C67" s="48"/>
      <c r="D67" s="20">
        <f t="shared" si="0"/>
        <v>-140</v>
      </c>
      <c r="E67" s="49">
        <f>E68</f>
        <v>-140</v>
      </c>
      <c r="F67" s="49">
        <f t="shared" ref="F67:H67" si="26">F68</f>
        <v>0</v>
      </c>
      <c r="G67" s="49">
        <f t="shared" si="26"/>
        <v>0</v>
      </c>
      <c r="H67" s="49">
        <f t="shared" si="26"/>
        <v>0</v>
      </c>
    </row>
    <row r="68" spans="1:8" ht="17.25" customHeight="1">
      <c r="A68" s="56"/>
      <c r="B68" s="70" t="s">
        <v>74</v>
      </c>
      <c r="C68" s="48" t="s">
        <v>75</v>
      </c>
      <c r="D68" s="20">
        <f t="shared" si="0"/>
        <v>-140</v>
      </c>
      <c r="E68" s="49">
        <v>-140</v>
      </c>
      <c r="F68" s="25">
        <v>0</v>
      </c>
      <c r="G68" s="121">
        <v>0</v>
      </c>
      <c r="H68" s="121">
        <v>0</v>
      </c>
    </row>
    <row r="69" spans="1:8" ht="17.25" customHeight="1">
      <c r="A69" s="56"/>
      <c r="B69" s="71" t="s">
        <v>28</v>
      </c>
      <c r="C69" s="48"/>
      <c r="D69" s="20">
        <f t="shared" si="0"/>
        <v>495</v>
      </c>
      <c r="E69" s="49">
        <f>E70</f>
        <v>495</v>
      </c>
      <c r="F69" s="49">
        <f t="shared" ref="F69:H69" si="27">F70</f>
        <v>0</v>
      </c>
      <c r="G69" s="49">
        <f t="shared" si="27"/>
        <v>0</v>
      </c>
      <c r="H69" s="49">
        <f t="shared" si="27"/>
        <v>0</v>
      </c>
    </row>
    <row r="70" spans="1:8" ht="17.25" customHeight="1">
      <c r="A70" s="56"/>
      <c r="B70" s="70" t="s">
        <v>72</v>
      </c>
      <c r="C70" s="48" t="s">
        <v>73</v>
      </c>
      <c r="D70" s="20">
        <f t="shared" si="0"/>
        <v>495</v>
      </c>
      <c r="E70" s="49">
        <v>495</v>
      </c>
      <c r="F70" s="25">
        <v>0</v>
      </c>
      <c r="G70" s="121">
        <v>0</v>
      </c>
      <c r="H70" s="121">
        <v>0</v>
      </c>
    </row>
    <row r="71" spans="1:8" ht="17.25" customHeight="1">
      <c r="A71" s="56"/>
      <c r="B71" s="44" t="s">
        <v>37</v>
      </c>
      <c r="C71" s="45">
        <v>68.02</v>
      </c>
      <c r="D71" s="20">
        <f t="shared" si="0"/>
        <v>2596</v>
      </c>
      <c r="E71" s="46">
        <f>E72+E78+E84+E89+E93</f>
        <v>2596</v>
      </c>
      <c r="F71" s="46">
        <f t="shared" ref="F71:H71" si="28">F72+F78+F84+F89+F93</f>
        <v>0</v>
      </c>
      <c r="G71" s="46">
        <f t="shared" si="28"/>
        <v>2739</v>
      </c>
      <c r="H71" s="46">
        <f t="shared" si="28"/>
        <v>3700</v>
      </c>
    </row>
    <row r="72" spans="1:8" ht="47.25" customHeight="1">
      <c r="A72" s="56"/>
      <c r="B72" s="118" t="s">
        <v>38</v>
      </c>
      <c r="C72" s="119" t="s">
        <v>39</v>
      </c>
      <c r="D72" s="20">
        <f t="shared" si="0"/>
        <v>1158</v>
      </c>
      <c r="E72" s="24">
        <f>E73+E76</f>
        <v>1158</v>
      </c>
      <c r="F72" s="24">
        <f t="shared" ref="F72:H72" si="29">F73+F76</f>
        <v>0</v>
      </c>
      <c r="G72" s="24">
        <f t="shared" si="29"/>
        <v>0</v>
      </c>
      <c r="H72" s="24">
        <f t="shared" si="29"/>
        <v>0</v>
      </c>
    </row>
    <row r="73" spans="1:8" ht="19.5" customHeight="1">
      <c r="A73" s="56"/>
      <c r="B73" s="61" t="s">
        <v>16</v>
      </c>
      <c r="C73" s="60"/>
      <c r="D73" s="20">
        <f t="shared" si="0"/>
        <v>1139.3</v>
      </c>
      <c r="E73" s="25">
        <f>E74+E75</f>
        <v>1139.3</v>
      </c>
      <c r="F73" s="25">
        <f t="shared" ref="F73:H73" si="30">F74+F75</f>
        <v>0</v>
      </c>
      <c r="G73" s="25">
        <f t="shared" si="30"/>
        <v>0</v>
      </c>
      <c r="H73" s="25">
        <f t="shared" si="30"/>
        <v>0</v>
      </c>
    </row>
    <row r="74" spans="1:8" ht="19.5" customHeight="1">
      <c r="A74" s="56"/>
      <c r="B74" s="57" t="s">
        <v>40</v>
      </c>
      <c r="C74" s="58" t="s">
        <v>41</v>
      </c>
      <c r="D74" s="20">
        <f t="shared" si="0"/>
        <v>1158</v>
      </c>
      <c r="E74" s="49">
        <v>1158</v>
      </c>
      <c r="F74" s="25">
        <v>0</v>
      </c>
      <c r="G74" s="121">
        <v>0</v>
      </c>
      <c r="H74" s="121">
        <v>0</v>
      </c>
    </row>
    <row r="75" spans="1:8" ht="19.5" customHeight="1">
      <c r="A75" s="56"/>
      <c r="B75" s="62" t="s">
        <v>34</v>
      </c>
      <c r="C75" s="51" t="s">
        <v>35</v>
      </c>
      <c r="D75" s="20">
        <f t="shared" si="0"/>
        <v>-18.7</v>
      </c>
      <c r="E75" s="63">
        <v>-18.7</v>
      </c>
      <c r="F75" s="25">
        <v>0</v>
      </c>
      <c r="G75" s="121">
        <v>0</v>
      </c>
      <c r="H75" s="121">
        <v>0</v>
      </c>
    </row>
    <row r="76" spans="1:8" ht="19.5" customHeight="1">
      <c r="A76" s="56"/>
      <c r="B76" s="57" t="s">
        <v>28</v>
      </c>
      <c r="C76" s="58"/>
      <c r="D76" s="20">
        <f t="shared" si="0"/>
        <v>18.7</v>
      </c>
      <c r="E76" s="63">
        <f>E77</f>
        <v>18.7</v>
      </c>
      <c r="F76" s="63">
        <f t="shared" ref="F76:H76" si="31">F77</f>
        <v>0</v>
      </c>
      <c r="G76" s="63">
        <f t="shared" si="31"/>
        <v>0</v>
      </c>
      <c r="H76" s="63">
        <f t="shared" si="31"/>
        <v>0</v>
      </c>
    </row>
    <row r="77" spans="1:8" ht="19.5" customHeight="1">
      <c r="A77" s="56"/>
      <c r="B77" s="57" t="s">
        <v>51</v>
      </c>
      <c r="C77" s="58" t="s">
        <v>52</v>
      </c>
      <c r="D77" s="20">
        <f t="shared" si="0"/>
        <v>18.7</v>
      </c>
      <c r="E77" s="25">
        <v>18.7</v>
      </c>
      <c r="F77" s="25">
        <v>0</v>
      </c>
      <c r="G77" s="121">
        <v>0</v>
      </c>
      <c r="H77" s="121">
        <v>0</v>
      </c>
    </row>
    <row r="78" spans="1:8" ht="45.75" customHeight="1">
      <c r="A78" s="56"/>
      <c r="B78" s="116" t="s">
        <v>105</v>
      </c>
      <c r="C78" s="117" t="s">
        <v>39</v>
      </c>
      <c r="D78" s="20">
        <f t="shared" ref="D78:D104" si="32">E78+F78</f>
        <v>166</v>
      </c>
      <c r="E78" s="24">
        <f>E79</f>
        <v>166</v>
      </c>
      <c r="F78" s="24">
        <f t="shared" ref="F78:H79" si="33">F79</f>
        <v>0</v>
      </c>
      <c r="G78" s="24">
        <f t="shared" si="33"/>
        <v>2739</v>
      </c>
      <c r="H78" s="24">
        <f t="shared" si="33"/>
        <v>3700</v>
      </c>
    </row>
    <row r="79" spans="1:8" ht="19.5" customHeight="1">
      <c r="A79" s="56"/>
      <c r="B79" s="97" t="s">
        <v>28</v>
      </c>
      <c r="C79" s="98"/>
      <c r="D79" s="20">
        <f t="shared" si="32"/>
        <v>166</v>
      </c>
      <c r="E79" s="25">
        <f>E80</f>
        <v>166</v>
      </c>
      <c r="F79" s="25">
        <f t="shared" si="33"/>
        <v>0</v>
      </c>
      <c r="G79" s="25">
        <f t="shared" si="33"/>
        <v>2739</v>
      </c>
      <c r="H79" s="25">
        <f t="shared" si="33"/>
        <v>3700</v>
      </c>
    </row>
    <row r="80" spans="1:8" ht="30" customHeight="1">
      <c r="A80" s="56"/>
      <c r="B80" s="97" t="s">
        <v>98</v>
      </c>
      <c r="C80" s="99">
        <v>58.01</v>
      </c>
      <c r="D80" s="20">
        <f t="shared" si="32"/>
        <v>166</v>
      </c>
      <c r="E80" s="25">
        <f>E81+E82+E83</f>
        <v>166</v>
      </c>
      <c r="F80" s="25">
        <v>0</v>
      </c>
      <c r="G80" s="121">
        <v>2739</v>
      </c>
      <c r="H80" s="121">
        <f>6657-166-2739-52</f>
        <v>3700</v>
      </c>
    </row>
    <row r="81" spans="1:8" ht="19.5" customHeight="1">
      <c r="A81" s="56"/>
      <c r="B81" s="100" t="s">
        <v>99</v>
      </c>
      <c r="C81" s="101" t="s">
        <v>100</v>
      </c>
      <c r="D81" s="20">
        <f t="shared" si="32"/>
        <v>2</v>
      </c>
      <c r="E81" s="25">
        <v>2</v>
      </c>
      <c r="F81" s="25">
        <v>0</v>
      </c>
      <c r="G81" s="121">
        <v>0</v>
      </c>
      <c r="H81" s="121">
        <v>0</v>
      </c>
    </row>
    <row r="82" spans="1:8" ht="19.5" customHeight="1">
      <c r="A82" s="56"/>
      <c r="B82" s="100" t="s">
        <v>101</v>
      </c>
      <c r="C82" s="101" t="s">
        <v>102</v>
      </c>
      <c r="D82" s="20">
        <f t="shared" si="32"/>
        <v>4</v>
      </c>
      <c r="E82" s="25">
        <v>4</v>
      </c>
      <c r="F82" s="25">
        <v>0</v>
      </c>
      <c r="G82" s="121">
        <v>0</v>
      </c>
      <c r="H82" s="121">
        <v>0</v>
      </c>
    </row>
    <row r="83" spans="1:8" ht="19.5" customHeight="1">
      <c r="A83" s="56"/>
      <c r="B83" s="100" t="s">
        <v>103</v>
      </c>
      <c r="C83" s="101" t="s">
        <v>104</v>
      </c>
      <c r="D83" s="20">
        <f t="shared" si="32"/>
        <v>160</v>
      </c>
      <c r="E83" s="25">
        <v>160</v>
      </c>
      <c r="F83" s="25">
        <v>0</v>
      </c>
      <c r="G83" s="121">
        <v>0</v>
      </c>
      <c r="H83" s="121">
        <v>0</v>
      </c>
    </row>
    <row r="84" spans="1:8" ht="33.75" customHeight="1">
      <c r="A84" s="56"/>
      <c r="B84" s="118" t="s">
        <v>119</v>
      </c>
      <c r="C84" s="120" t="s">
        <v>120</v>
      </c>
      <c r="D84" s="20">
        <f t="shared" si="32"/>
        <v>0</v>
      </c>
      <c r="E84" s="24">
        <f>E85+E87</f>
        <v>0</v>
      </c>
      <c r="F84" s="24">
        <f>F87</f>
        <v>0</v>
      </c>
      <c r="G84" s="24">
        <f>G87</f>
        <v>0</v>
      </c>
      <c r="H84" s="24">
        <f>H87</f>
        <v>0</v>
      </c>
    </row>
    <row r="85" spans="1:8" ht="33.75" customHeight="1">
      <c r="A85" s="56"/>
      <c r="B85" s="61" t="s">
        <v>16</v>
      </c>
      <c r="C85" s="60"/>
      <c r="D85" s="20">
        <f t="shared" si="32"/>
        <v>-60</v>
      </c>
      <c r="E85" s="24">
        <f>E86</f>
        <v>-60</v>
      </c>
      <c r="F85" s="24">
        <f t="shared" ref="F85:H85" si="34">F86</f>
        <v>0</v>
      </c>
      <c r="G85" s="24">
        <f t="shared" si="34"/>
        <v>0</v>
      </c>
      <c r="H85" s="24">
        <f t="shared" si="34"/>
        <v>0</v>
      </c>
    </row>
    <row r="86" spans="1:8" ht="21" customHeight="1">
      <c r="A86" s="56"/>
      <c r="B86" s="57" t="s">
        <v>40</v>
      </c>
      <c r="C86" s="58" t="s">
        <v>41</v>
      </c>
      <c r="D86" s="20">
        <f t="shared" si="32"/>
        <v>-60</v>
      </c>
      <c r="E86" s="25">
        <v>-60</v>
      </c>
      <c r="F86" s="25">
        <v>0</v>
      </c>
      <c r="G86" s="25">
        <v>0</v>
      </c>
      <c r="H86" s="25">
        <v>0</v>
      </c>
    </row>
    <row r="87" spans="1:8" ht="19.5" customHeight="1">
      <c r="A87" s="56"/>
      <c r="B87" s="71" t="s">
        <v>28</v>
      </c>
      <c r="C87" s="48"/>
      <c r="D87" s="20">
        <f t="shared" si="32"/>
        <v>60</v>
      </c>
      <c r="E87" s="25">
        <f>E88</f>
        <v>60</v>
      </c>
      <c r="F87" s="25">
        <f t="shared" ref="F87:H87" si="35">F88</f>
        <v>0</v>
      </c>
      <c r="G87" s="25">
        <f t="shared" si="35"/>
        <v>0</v>
      </c>
      <c r="H87" s="25">
        <f t="shared" si="35"/>
        <v>0</v>
      </c>
    </row>
    <row r="88" spans="1:8" ht="19.5" customHeight="1">
      <c r="A88" s="56"/>
      <c r="B88" s="70" t="s">
        <v>121</v>
      </c>
      <c r="C88" s="48">
        <v>70</v>
      </c>
      <c r="D88" s="20">
        <f t="shared" si="32"/>
        <v>60</v>
      </c>
      <c r="E88" s="25">
        <v>60</v>
      </c>
      <c r="F88" s="25">
        <v>0</v>
      </c>
      <c r="G88" s="121">
        <v>0</v>
      </c>
      <c r="H88" s="121">
        <v>0</v>
      </c>
    </row>
    <row r="89" spans="1:8" ht="33" customHeight="1">
      <c r="A89" s="66"/>
      <c r="B89" s="118" t="s">
        <v>44</v>
      </c>
      <c r="C89" s="119" t="s">
        <v>45</v>
      </c>
      <c r="D89" s="20">
        <f t="shared" si="32"/>
        <v>600</v>
      </c>
      <c r="E89" s="24">
        <f>E90</f>
        <v>600</v>
      </c>
      <c r="F89" s="24">
        <f t="shared" ref="F89:H89" si="36">F90</f>
        <v>0</v>
      </c>
      <c r="G89" s="24">
        <f t="shared" si="36"/>
        <v>0</v>
      </c>
      <c r="H89" s="24">
        <f t="shared" si="36"/>
        <v>0</v>
      </c>
    </row>
    <row r="90" spans="1:8" ht="19.5" customHeight="1">
      <c r="A90" s="56"/>
      <c r="B90" s="61" t="s">
        <v>16</v>
      </c>
      <c r="C90" s="60"/>
      <c r="D90" s="20">
        <f t="shared" si="32"/>
        <v>600</v>
      </c>
      <c r="E90" s="25">
        <f>E91+E92</f>
        <v>600</v>
      </c>
      <c r="F90" s="25">
        <f t="shared" ref="F90:H90" si="37">F91+F92</f>
        <v>0</v>
      </c>
      <c r="G90" s="25">
        <f t="shared" si="37"/>
        <v>0</v>
      </c>
      <c r="H90" s="25">
        <f t="shared" si="37"/>
        <v>0</v>
      </c>
    </row>
    <row r="91" spans="1:8" ht="19.5" customHeight="1">
      <c r="A91" s="56"/>
      <c r="B91" s="57" t="s">
        <v>40</v>
      </c>
      <c r="C91" s="58" t="s">
        <v>41</v>
      </c>
      <c r="D91" s="20">
        <f t="shared" si="32"/>
        <v>600</v>
      </c>
      <c r="E91" s="49">
        <v>600</v>
      </c>
      <c r="F91" s="25">
        <v>0</v>
      </c>
      <c r="G91" s="121">
        <v>0</v>
      </c>
      <c r="H91" s="121">
        <v>0</v>
      </c>
    </row>
    <row r="92" spans="1:8" ht="0.75" customHeight="1">
      <c r="A92" s="56"/>
      <c r="B92" s="62" t="s">
        <v>34</v>
      </c>
      <c r="C92" s="51" t="s">
        <v>35</v>
      </c>
      <c r="D92" s="20">
        <f t="shared" si="32"/>
        <v>0</v>
      </c>
      <c r="E92" s="25"/>
      <c r="F92" s="25"/>
      <c r="G92" s="121"/>
      <c r="H92" s="121"/>
    </row>
    <row r="93" spans="1:8" ht="41.25" customHeight="1">
      <c r="A93" s="56"/>
      <c r="B93" s="118" t="s">
        <v>46</v>
      </c>
      <c r="C93" s="119" t="s">
        <v>47</v>
      </c>
      <c r="D93" s="20">
        <f t="shared" si="32"/>
        <v>672</v>
      </c>
      <c r="E93" s="24">
        <f>E94</f>
        <v>672</v>
      </c>
      <c r="F93" s="24">
        <f>F94</f>
        <v>0</v>
      </c>
      <c r="G93" s="24">
        <f t="shared" ref="G93:H93" si="38">G94</f>
        <v>0</v>
      </c>
      <c r="H93" s="24">
        <f t="shared" si="38"/>
        <v>0</v>
      </c>
    </row>
    <row r="94" spans="1:8" ht="20.25" customHeight="1">
      <c r="A94" s="56"/>
      <c r="B94" s="61" t="s">
        <v>16</v>
      </c>
      <c r="C94" s="60"/>
      <c r="D94" s="20">
        <f t="shared" si="32"/>
        <v>672</v>
      </c>
      <c r="E94" s="25">
        <f>E95+E96</f>
        <v>672</v>
      </c>
      <c r="F94" s="25">
        <f>F95+F96</f>
        <v>0</v>
      </c>
      <c r="G94" s="25">
        <f t="shared" ref="G94:H94" si="39">G95+G96</f>
        <v>0</v>
      </c>
      <c r="H94" s="25">
        <f t="shared" si="39"/>
        <v>0</v>
      </c>
    </row>
    <row r="95" spans="1:8" ht="19.5" customHeight="1">
      <c r="A95" s="56"/>
      <c r="B95" s="57" t="s">
        <v>40</v>
      </c>
      <c r="C95" s="58" t="s">
        <v>41</v>
      </c>
      <c r="D95" s="20">
        <f t="shared" si="32"/>
        <v>672</v>
      </c>
      <c r="E95" s="49">
        <v>672</v>
      </c>
      <c r="F95" s="25">
        <v>0</v>
      </c>
      <c r="G95" s="121">
        <v>0</v>
      </c>
      <c r="H95" s="121">
        <v>0</v>
      </c>
    </row>
    <row r="96" spans="1:8" ht="19.5" hidden="1" customHeight="1">
      <c r="A96" s="56"/>
      <c r="B96" s="62" t="s">
        <v>34</v>
      </c>
      <c r="C96" s="51" t="s">
        <v>35</v>
      </c>
      <c r="D96" s="20">
        <f t="shared" si="32"/>
        <v>0</v>
      </c>
      <c r="E96" s="25"/>
      <c r="F96" s="25"/>
      <c r="G96" s="121"/>
      <c r="H96" s="121"/>
    </row>
    <row r="97" spans="1:8" ht="19.5" customHeight="1">
      <c r="A97" s="56"/>
      <c r="B97" s="44" t="s">
        <v>48</v>
      </c>
      <c r="C97" s="45">
        <v>84.02</v>
      </c>
      <c r="D97" s="20">
        <f t="shared" si="32"/>
        <v>8049</v>
      </c>
      <c r="E97" s="46">
        <f>E98</f>
        <v>8049</v>
      </c>
      <c r="F97" s="46">
        <f t="shared" ref="F97:H97" si="40">F98</f>
        <v>0</v>
      </c>
      <c r="G97" s="46">
        <f t="shared" si="40"/>
        <v>0</v>
      </c>
      <c r="H97" s="46">
        <f t="shared" si="40"/>
        <v>0</v>
      </c>
    </row>
    <row r="98" spans="1:8" ht="19.5" customHeight="1">
      <c r="A98" s="56"/>
      <c r="B98" s="71" t="s">
        <v>49</v>
      </c>
      <c r="C98" s="48" t="s">
        <v>50</v>
      </c>
      <c r="D98" s="20">
        <f t="shared" si="32"/>
        <v>8049</v>
      </c>
      <c r="E98" s="25">
        <f>E99+E101</f>
        <v>8049</v>
      </c>
      <c r="F98" s="25">
        <f>F99+F101</f>
        <v>0</v>
      </c>
      <c r="G98" s="25">
        <f>G99+G101</f>
        <v>0</v>
      </c>
      <c r="H98" s="25">
        <f>H99+H101</f>
        <v>0</v>
      </c>
    </row>
    <row r="99" spans="1:8" ht="19.5" customHeight="1">
      <c r="A99" s="56"/>
      <c r="B99" s="61" t="s">
        <v>16</v>
      </c>
      <c r="C99" s="48"/>
      <c r="D99" s="20">
        <f t="shared" si="32"/>
        <v>570</v>
      </c>
      <c r="E99" s="25">
        <f>E100</f>
        <v>570</v>
      </c>
      <c r="F99" s="25">
        <f>F100</f>
        <v>0</v>
      </c>
      <c r="G99" s="25">
        <f>G100</f>
        <v>0</v>
      </c>
      <c r="H99" s="25">
        <f>H100</f>
        <v>0</v>
      </c>
    </row>
    <row r="100" spans="1:8" ht="19.5" customHeight="1">
      <c r="A100" s="56"/>
      <c r="B100" s="62" t="s">
        <v>34</v>
      </c>
      <c r="C100" s="51" t="s">
        <v>35</v>
      </c>
      <c r="D100" s="20">
        <f>E100+F100</f>
        <v>570</v>
      </c>
      <c r="E100" s="25">
        <v>570</v>
      </c>
      <c r="F100" s="25">
        <v>0</v>
      </c>
      <c r="G100" s="121">
        <v>0</v>
      </c>
      <c r="H100" s="121">
        <v>0</v>
      </c>
    </row>
    <row r="101" spans="1:8" ht="19.5" customHeight="1">
      <c r="A101" s="56"/>
      <c r="B101" s="57" t="s">
        <v>28</v>
      </c>
      <c r="C101" s="58"/>
      <c r="D101" s="20">
        <f t="shared" si="32"/>
        <v>7479</v>
      </c>
      <c r="E101" s="25">
        <f>E102+E103</f>
        <v>7479</v>
      </c>
      <c r="F101" s="25">
        <v>0</v>
      </c>
      <c r="G101" s="25">
        <v>0</v>
      </c>
      <c r="H101" s="25">
        <v>0</v>
      </c>
    </row>
    <row r="102" spans="1:8" ht="16.5" customHeight="1">
      <c r="A102" s="56"/>
      <c r="B102" s="57" t="s">
        <v>51</v>
      </c>
      <c r="C102" s="58" t="s">
        <v>52</v>
      </c>
      <c r="D102" s="20">
        <f t="shared" si="32"/>
        <v>1500</v>
      </c>
      <c r="E102" s="25">
        <v>1500</v>
      </c>
      <c r="F102" s="25">
        <v>0</v>
      </c>
      <c r="G102" s="121">
        <v>0</v>
      </c>
      <c r="H102" s="121">
        <v>0</v>
      </c>
    </row>
    <row r="103" spans="1:8" ht="16.5" customHeight="1">
      <c r="A103" s="56"/>
      <c r="B103" s="57" t="s">
        <v>127</v>
      </c>
      <c r="C103" s="58"/>
      <c r="D103" s="20">
        <f t="shared" si="32"/>
        <v>5979</v>
      </c>
      <c r="E103" s="25">
        <f>4250+1729</f>
        <v>5979</v>
      </c>
      <c r="F103" s="25">
        <v>0</v>
      </c>
      <c r="G103" s="121">
        <v>0</v>
      </c>
      <c r="H103" s="121">
        <v>0</v>
      </c>
    </row>
    <row r="104" spans="1:8" ht="18" customHeight="1">
      <c r="A104" s="72"/>
      <c r="B104" s="72" t="s">
        <v>53</v>
      </c>
      <c r="C104" s="73"/>
      <c r="D104" s="20">
        <f t="shared" si="32"/>
        <v>0</v>
      </c>
      <c r="E104" s="74">
        <f>E11-E29</f>
        <v>0</v>
      </c>
      <c r="F104" s="74">
        <f>F11-F29</f>
        <v>0</v>
      </c>
      <c r="G104" s="121">
        <v>0</v>
      </c>
      <c r="H104" s="121">
        <v>0</v>
      </c>
    </row>
    <row r="105" spans="1:8">
      <c r="A105" s="75"/>
      <c r="B105" s="76"/>
      <c r="C105" s="77"/>
      <c r="D105" s="78"/>
    </row>
    <row r="106" spans="1:8">
      <c r="A106" s="79"/>
      <c r="B106" s="79"/>
      <c r="C106" s="79"/>
      <c r="D106" s="79"/>
    </row>
  </sheetData>
  <mergeCells count="6">
    <mergeCell ref="G9:H9"/>
    <mergeCell ref="B2:C2"/>
    <mergeCell ref="A5:D5"/>
    <mergeCell ref="A6:D6"/>
    <mergeCell ref="B7:D7"/>
    <mergeCell ref="A9:A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2"/>
  <sheetViews>
    <sheetView topLeftCell="A7" workbookViewId="0">
      <selection activeCell="I8" sqref="I8"/>
    </sheetView>
  </sheetViews>
  <sheetFormatPr defaultRowHeight="15"/>
  <cols>
    <col min="1" max="1" width="4.85546875" customWidth="1"/>
    <col min="2" max="2" width="39.5703125" customWidth="1"/>
    <col min="3" max="3" width="9.5703125" customWidth="1"/>
    <col min="4" max="4" width="10" customWidth="1"/>
    <col min="5" max="5" width="10.28515625" customWidth="1"/>
  </cols>
  <sheetData>
    <row r="1" spans="1:5" ht="15.75">
      <c r="A1" s="1"/>
      <c r="B1" s="1" t="s">
        <v>0</v>
      </c>
      <c r="C1" s="2"/>
      <c r="D1" s="3" t="s">
        <v>124</v>
      </c>
    </row>
    <row r="2" spans="1:5" ht="18">
      <c r="A2" s="4"/>
      <c r="B2" s="125"/>
      <c r="C2" s="125"/>
      <c r="D2" s="5" t="s">
        <v>2</v>
      </c>
    </row>
    <row r="3" spans="1:5" ht="18">
      <c r="A3" s="4"/>
      <c r="B3" s="81"/>
      <c r="C3" s="7"/>
      <c r="D3" s="8"/>
    </row>
    <row r="4" spans="1:5" ht="18">
      <c r="A4" s="4"/>
      <c r="B4" s="81"/>
      <c r="C4" s="7"/>
      <c r="D4" s="9"/>
    </row>
    <row r="5" spans="1:5" ht="18">
      <c r="A5" s="126" t="s">
        <v>3</v>
      </c>
      <c r="B5" s="126"/>
      <c r="C5" s="126"/>
      <c r="D5" s="126"/>
    </row>
    <row r="6" spans="1:5" ht="15.75">
      <c r="A6" s="127" t="s">
        <v>4</v>
      </c>
      <c r="B6" s="127"/>
      <c r="C6" s="127"/>
      <c r="D6" s="127"/>
    </row>
    <row r="7" spans="1:5" ht="15.75">
      <c r="A7" s="10"/>
      <c r="B7" s="128"/>
      <c r="C7" s="128"/>
      <c r="D7" s="128"/>
    </row>
    <row r="8" spans="1:5">
      <c r="A8" s="10"/>
      <c r="B8" s="11"/>
      <c r="C8" s="12"/>
      <c r="D8" s="8" t="s">
        <v>5</v>
      </c>
    </row>
    <row r="9" spans="1:5" ht="23.25" customHeight="1">
      <c r="A9" s="129" t="s">
        <v>6</v>
      </c>
      <c r="B9" s="13" t="s">
        <v>7</v>
      </c>
      <c r="C9" s="13" t="s">
        <v>8</v>
      </c>
      <c r="D9" s="14" t="s">
        <v>9</v>
      </c>
      <c r="E9" s="15" t="s">
        <v>10</v>
      </c>
    </row>
    <row r="10" spans="1:5">
      <c r="A10" s="130"/>
      <c r="B10" s="16"/>
      <c r="C10" s="16"/>
      <c r="D10" s="17" t="s">
        <v>11</v>
      </c>
      <c r="E10" s="15" t="s">
        <v>12</v>
      </c>
    </row>
    <row r="11" spans="1:5">
      <c r="A11" s="18"/>
      <c r="B11" s="18" t="s">
        <v>14</v>
      </c>
      <c r="C11" s="19"/>
      <c r="D11" s="20">
        <f>E11</f>
        <v>0</v>
      </c>
      <c r="E11" s="20">
        <v>0</v>
      </c>
    </row>
    <row r="12" spans="1:5">
      <c r="A12" s="18"/>
      <c r="B12" s="95" t="s">
        <v>89</v>
      </c>
      <c r="C12" s="96"/>
      <c r="D12" s="20">
        <f t="shared" ref="D12:D29" si="0">E12</f>
        <v>0</v>
      </c>
      <c r="E12" s="20">
        <f>E13+E26</f>
        <v>0</v>
      </c>
    </row>
    <row r="13" spans="1:5" ht="17.25" customHeight="1">
      <c r="A13" s="56"/>
      <c r="B13" s="44" t="s">
        <v>37</v>
      </c>
      <c r="C13" s="45">
        <v>68.02</v>
      </c>
      <c r="D13" s="20">
        <f t="shared" si="0"/>
        <v>-2430</v>
      </c>
      <c r="E13" s="46">
        <f>E14+E17</f>
        <v>-2430</v>
      </c>
    </row>
    <row r="14" spans="1:5" ht="47.25" customHeight="1">
      <c r="A14" s="56"/>
      <c r="B14" s="59" t="s">
        <v>38</v>
      </c>
      <c r="C14" s="60" t="s">
        <v>39</v>
      </c>
      <c r="D14" s="20">
        <f t="shared" si="0"/>
        <v>-1158</v>
      </c>
      <c r="E14" s="25">
        <f>E15</f>
        <v>-1158</v>
      </c>
    </row>
    <row r="15" spans="1:5" ht="19.5" customHeight="1">
      <c r="A15" s="56"/>
      <c r="B15" s="61" t="s">
        <v>16</v>
      </c>
      <c r="C15" s="60"/>
      <c r="D15" s="20">
        <f t="shared" si="0"/>
        <v>-1158</v>
      </c>
      <c r="E15" s="25">
        <f>E16</f>
        <v>-1158</v>
      </c>
    </row>
    <row r="16" spans="1:5" ht="19.5" customHeight="1">
      <c r="A16" s="56"/>
      <c r="B16" s="57" t="s">
        <v>40</v>
      </c>
      <c r="C16" s="58" t="s">
        <v>41</v>
      </c>
      <c r="D16" s="20">
        <f t="shared" si="0"/>
        <v>-1158</v>
      </c>
      <c r="E16" s="49">
        <v>-1158</v>
      </c>
    </row>
    <row r="17" spans="1:5" ht="19.5" customHeight="1">
      <c r="A17" s="56"/>
      <c r="B17" s="64" t="s">
        <v>42</v>
      </c>
      <c r="C17" s="65" t="s">
        <v>43</v>
      </c>
      <c r="D17" s="20">
        <f t="shared" si="0"/>
        <v>-1272</v>
      </c>
      <c r="E17" s="25">
        <f>E18+E22</f>
        <v>-1272</v>
      </c>
    </row>
    <row r="18" spans="1:5" ht="33" customHeight="1">
      <c r="A18" s="66"/>
      <c r="B18" s="67" t="s">
        <v>44</v>
      </c>
      <c r="C18" s="68" t="s">
        <v>45</v>
      </c>
      <c r="D18" s="20">
        <f t="shared" si="0"/>
        <v>-600</v>
      </c>
      <c r="E18" s="20">
        <f>E19</f>
        <v>-600</v>
      </c>
    </row>
    <row r="19" spans="1:5" ht="19.5" customHeight="1">
      <c r="A19" s="56"/>
      <c r="B19" s="61" t="s">
        <v>16</v>
      </c>
      <c r="C19" s="60"/>
      <c r="D19" s="20">
        <f t="shared" si="0"/>
        <v>-600</v>
      </c>
      <c r="E19" s="25">
        <f>E20+E21</f>
        <v>-600</v>
      </c>
    </row>
    <row r="20" spans="1:5" ht="18.75" customHeight="1">
      <c r="A20" s="56"/>
      <c r="B20" s="57" t="s">
        <v>40</v>
      </c>
      <c r="C20" s="58" t="s">
        <v>41</v>
      </c>
      <c r="D20" s="20">
        <f t="shared" si="0"/>
        <v>-600</v>
      </c>
      <c r="E20" s="49">
        <v>-600</v>
      </c>
    </row>
    <row r="21" spans="1:5" ht="19.5" hidden="1" customHeight="1">
      <c r="A21" s="56"/>
      <c r="B21" s="62" t="s">
        <v>34</v>
      </c>
      <c r="C21" s="51" t="s">
        <v>35</v>
      </c>
      <c r="D21" s="20">
        <f t="shared" si="0"/>
        <v>0</v>
      </c>
      <c r="E21" s="25"/>
    </row>
    <row r="22" spans="1:5" ht="38.25" customHeight="1">
      <c r="A22" s="56"/>
      <c r="B22" s="67" t="s">
        <v>46</v>
      </c>
      <c r="C22" s="68" t="s">
        <v>47</v>
      </c>
      <c r="D22" s="20">
        <f t="shared" si="0"/>
        <v>-672</v>
      </c>
      <c r="E22" s="20">
        <f>E23</f>
        <v>-672</v>
      </c>
    </row>
    <row r="23" spans="1:5" ht="26.25" customHeight="1">
      <c r="A23" s="56"/>
      <c r="B23" s="61" t="s">
        <v>16</v>
      </c>
      <c r="C23" s="60"/>
      <c r="D23" s="20">
        <f t="shared" si="0"/>
        <v>-672</v>
      </c>
      <c r="E23" s="25">
        <f>E24+E25</f>
        <v>-672</v>
      </c>
    </row>
    <row r="24" spans="1:5" ht="19.5" customHeight="1">
      <c r="A24" s="56"/>
      <c r="B24" s="57" t="s">
        <v>40</v>
      </c>
      <c r="C24" s="58" t="s">
        <v>41</v>
      </c>
      <c r="D24" s="20">
        <f t="shared" si="0"/>
        <v>-672</v>
      </c>
      <c r="E24" s="49">
        <v>-672</v>
      </c>
    </row>
    <row r="25" spans="1:5" ht="19.5" hidden="1" customHeight="1">
      <c r="A25" s="56"/>
      <c r="B25" s="62" t="s">
        <v>34</v>
      </c>
      <c r="C25" s="51" t="s">
        <v>35</v>
      </c>
      <c r="D25" s="20">
        <f t="shared" si="0"/>
        <v>0</v>
      </c>
      <c r="E25" s="25"/>
    </row>
    <row r="26" spans="1:5" ht="19.5" customHeight="1">
      <c r="A26" s="56"/>
      <c r="B26" s="44" t="s">
        <v>48</v>
      </c>
      <c r="C26" s="45">
        <v>84.02</v>
      </c>
      <c r="D26" s="20">
        <f t="shared" si="0"/>
        <v>2430</v>
      </c>
      <c r="E26" s="46">
        <f>E27</f>
        <v>2430</v>
      </c>
    </row>
    <row r="27" spans="1:5" ht="19.5" customHeight="1">
      <c r="A27" s="56"/>
      <c r="B27" s="71" t="s">
        <v>49</v>
      </c>
      <c r="C27" s="48" t="s">
        <v>50</v>
      </c>
      <c r="D27" s="20">
        <f t="shared" si="0"/>
        <v>2430</v>
      </c>
      <c r="E27" s="25">
        <f>E28</f>
        <v>2430</v>
      </c>
    </row>
    <row r="28" spans="1:5" ht="19.5" customHeight="1">
      <c r="A28" s="56"/>
      <c r="B28" s="61" t="s">
        <v>16</v>
      </c>
      <c r="C28" s="48"/>
      <c r="D28" s="20">
        <f t="shared" si="0"/>
        <v>2430</v>
      </c>
      <c r="E28" s="25">
        <f>E29</f>
        <v>2430</v>
      </c>
    </row>
    <row r="29" spans="1:5" ht="19.5" customHeight="1">
      <c r="A29" s="56"/>
      <c r="B29" s="62" t="s">
        <v>34</v>
      </c>
      <c r="C29" s="51" t="s">
        <v>35</v>
      </c>
      <c r="D29" s="20">
        <f t="shared" si="0"/>
        <v>2430</v>
      </c>
      <c r="E29" s="25">
        <v>2430</v>
      </c>
    </row>
    <row r="30" spans="1:5">
      <c r="A30" s="72"/>
      <c r="B30" s="72" t="s">
        <v>53</v>
      </c>
      <c r="C30" s="73"/>
      <c r="D30" s="20">
        <f>E30</f>
        <v>0</v>
      </c>
      <c r="E30" s="74">
        <f>E11-E12</f>
        <v>0</v>
      </c>
    </row>
    <row r="31" spans="1:5">
      <c r="A31" s="75"/>
      <c r="B31" s="76"/>
      <c r="C31" s="77"/>
      <c r="D31" s="78"/>
    </row>
    <row r="32" spans="1:5">
      <c r="A32" s="79"/>
      <c r="B32" s="79"/>
      <c r="C32" s="79"/>
      <c r="D32" s="79"/>
    </row>
  </sheetData>
  <mergeCells count="5">
    <mergeCell ref="B2:C2"/>
    <mergeCell ref="A5:D5"/>
    <mergeCell ref="A6:D6"/>
    <mergeCell ref="B7:D7"/>
    <mergeCell ref="A9:A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1a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2020-09-23T07:39:32Z</cp:lastPrinted>
  <dcterms:created xsi:type="dcterms:W3CDTF">2020-09-07T10:07:37Z</dcterms:created>
  <dcterms:modified xsi:type="dcterms:W3CDTF">2020-09-23T07:42:02Z</dcterms:modified>
</cp:coreProperties>
</file>