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2 " sheetId="7" r:id="rId1"/>
  </sheets>
  <definedNames>
    <definedName name="_xlnm.Print_Titles" localSheetId="0">'ANEXA 2 '!$15:$16</definedName>
  </definedNames>
  <calcPr calcId="125725"/>
</workbook>
</file>

<file path=xl/calcChain.xml><?xml version="1.0" encoding="utf-8"?>
<calcChain xmlns="http://schemas.openxmlformats.org/spreadsheetml/2006/main">
  <c r="D23" i="7"/>
  <c r="D33"/>
  <c r="E40"/>
  <c r="F40"/>
  <c r="G40"/>
  <c r="H40"/>
  <c r="D40"/>
  <c r="G17"/>
  <c r="H17"/>
  <c r="H28"/>
  <c r="G28"/>
  <c r="E33"/>
  <c r="E23"/>
  <c r="E97"/>
  <c r="F97"/>
  <c r="G97"/>
  <c r="H97"/>
  <c r="D97"/>
  <c r="E102"/>
  <c r="G102"/>
  <c r="E103"/>
  <c r="F103"/>
  <c r="F102" s="1"/>
  <c r="G103"/>
  <c r="H103"/>
  <c r="H102" s="1"/>
  <c r="D105"/>
  <c r="D103" s="1"/>
  <c r="D102" s="1"/>
  <c r="D104"/>
  <c r="E98"/>
  <c r="G98"/>
  <c r="E99"/>
  <c r="F99"/>
  <c r="F98" s="1"/>
  <c r="G99"/>
  <c r="H99"/>
  <c r="H98" s="1"/>
  <c r="D101"/>
  <c r="D99" s="1"/>
  <c r="D98" s="1"/>
  <c r="D100"/>
  <c r="E36"/>
  <c r="E95"/>
  <c r="F95"/>
  <c r="F92"/>
  <c r="F93"/>
  <c r="E94"/>
  <c r="E92" s="1"/>
  <c r="D96"/>
  <c r="D95" s="1"/>
  <c r="E32"/>
  <c r="E22"/>
  <c r="D22" s="1"/>
  <c r="E21"/>
  <c r="D21" s="1"/>
  <c r="E60"/>
  <c r="E38"/>
  <c r="F38"/>
  <c r="D39"/>
  <c r="D38" s="1"/>
  <c r="E26"/>
  <c r="F26"/>
  <c r="D27"/>
  <c r="D26" s="1"/>
  <c r="E44"/>
  <c r="F44"/>
  <c r="E46"/>
  <c r="F46"/>
  <c r="E83"/>
  <c r="F83"/>
  <c r="D84"/>
  <c r="D83" s="1"/>
  <c r="E58"/>
  <c r="F58"/>
  <c r="E68"/>
  <c r="F68"/>
  <c r="E48"/>
  <c r="F48"/>
  <c r="F35"/>
  <c r="F28"/>
  <c r="D30"/>
  <c r="D19"/>
  <c r="E89"/>
  <c r="F89"/>
  <c r="D90"/>
  <c r="D91"/>
  <c r="E35" l="1"/>
  <c r="D94"/>
  <c r="E93"/>
  <c r="E28"/>
  <c r="D36"/>
  <c r="D32"/>
  <c r="F17"/>
  <c r="D89"/>
  <c r="D88" s="1"/>
  <c r="E88"/>
  <c r="F88"/>
  <c r="D31"/>
  <c r="D20"/>
  <c r="E86" l="1"/>
  <c r="E85" s="1"/>
  <c r="E87"/>
  <c r="F86"/>
  <c r="F85" s="1"/>
  <c r="F87"/>
  <c r="D86"/>
  <c r="D87"/>
  <c r="E17"/>
  <c r="D92"/>
  <c r="D93"/>
  <c r="D29"/>
  <c r="D18"/>
  <c r="D85" l="1"/>
  <c r="E78"/>
  <c r="E77" s="1"/>
  <c r="F78"/>
  <c r="F77" s="1"/>
  <c r="D79"/>
  <c r="D78" s="1"/>
  <c r="D77" s="1"/>
  <c r="E81"/>
  <c r="E80" s="1"/>
  <c r="F81"/>
  <c r="F80" s="1"/>
  <c r="D82"/>
  <c r="D81" s="1"/>
  <c r="D80" s="1"/>
  <c r="E73"/>
  <c r="F73"/>
  <c r="D74"/>
  <c r="D73" s="1"/>
  <c r="D69"/>
  <c r="D68" s="1"/>
  <c r="E63"/>
  <c r="F63"/>
  <c r="E65"/>
  <c r="F65"/>
  <c r="D66"/>
  <c r="D65" s="1"/>
  <c r="D64"/>
  <c r="D63" s="1"/>
  <c r="F60"/>
  <c r="D61"/>
  <c r="D60" s="1"/>
  <c r="D59"/>
  <c r="D58" s="1"/>
  <c r="E55"/>
  <c r="F55"/>
  <c r="D56"/>
  <c r="D55" s="1"/>
  <c r="E53"/>
  <c r="E43" s="1"/>
  <c r="F53"/>
  <c r="D54"/>
  <c r="D53" s="1"/>
  <c r="E50"/>
  <c r="F50"/>
  <c r="D51"/>
  <c r="D49"/>
  <c r="E75"/>
  <c r="F75"/>
  <c r="D76"/>
  <c r="D75" s="1"/>
  <c r="D71"/>
  <c r="D46" l="1"/>
  <c r="F43"/>
  <c r="D44"/>
  <c r="D50"/>
  <c r="D48"/>
  <c r="D43" s="1"/>
  <c r="E72"/>
  <c r="F57"/>
  <c r="D72"/>
  <c r="F72"/>
  <c r="F62"/>
  <c r="E62"/>
  <c r="D62"/>
  <c r="E57"/>
  <c r="D57"/>
  <c r="E47"/>
  <c r="F47"/>
  <c r="E52"/>
  <c r="F52"/>
  <c r="D37"/>
  <c r="D35" s="1"/>
  <c r="D52"/>
  <c r="D25"/>
  <c r="D24"/>
  <c r="D47" l="1"/>
  <c r="D34"/>
  <c r="D28" l="1"/>
  <c r="D17" s="1"/>
  <c r="E70"/>
  <c r="E45" s="1"/>
  <c r="D70"/>
  <c r="D45" s="1"/>
  <c r="D67" l="1"/>
  <c r="D42" s="1"/>
  <c r="E67"/>
  <c r="E42" s="1"/>
  <c r="E41" l="1"/>
  <c r="F70"/>
  <c r="F45" s="1"/>
  <c r="F67" l="1"/>
  <c r="F42" l="1"/>
  <c r="F41" s="1"/>
  <c r="D41"/>
</calcChain>
</file>

<file path=xl/sharedStrings.xml><?xml version="1.0" encoding="utf-8"?>
<sst xmlns="http://schemas.openxmlformats.org/spreadsheetml/2006/main" count="153" uniqueCount="89">
  <si>
    <t>CONSILIUL JUDETEAN ARGES</t>
  </si>
  <si>
    <t xml:space="preserve"> </t>
  </si>
  <si>
    <t>Nr. crt</t>
  </si>
  <si>
    <t>COD</t>
  </si>
  <si>
    <t>VENITURILE SECT. DE FUNCTIONARE</t>
  </si>
  <si>
    <t>VENITURILE SECT. DE DEZVOLTARE</t>
  </si>
  <si>
    <t xml:space="preserve">TOTAL CHELTUIELI </t>
  </si>
  <si>
    <t>SECTIUNEA DE FUNCTIONARE</t>
  </si>
  <si>
    <t>Cheltuieli cu bunuri si servicii</t>
  </si>
  <si>
    <t>I.1</t>
  </si>
  <si>
    <t>ANEXA 2</t>
  </si>
  <si>
    <t>I</t>
  </si>
  <si>
    <t>mii lei</t>
  </si>
  <si>
    <t xml:space="preserve">LA BUGETUL DE VENITURI SI CHELTUIELI </t>
  </si>
  <si>
    <t xml:space="preserve">INFLUENTE </t>
  </si>
  <si>
    <t>SANATATE</t>
  </si>
  <si>
    <t>66.10.06.01</t>
  </si>
  <si>
    <t>SPITALUL DE PNEUMOFTIZIOLOGIE LEORDENI</t>
  </si>
  <si>
    <t>SPITALUL DE BOLI CRONICE SI GERIATRIE CONSTANTIN BALACEANU STOLINICI STEFANESTI</t>
  </si>
  <si>
    <t>I.2</t>
  </si>
  <si>
    <t>II</t>
  </si>
  <si>
    <t>II.1.</t>
  </si>
  <si>
    <t>Cheltuieli de capital</t>
  </si>
  <si>
    <t>43.10.14</t>
  </si>
  <si>
    <t>Subvenţii din bugetele locale pentru finanţarea  cheltuielilor de capital din domeniul sănătăţii</t>
  </si>
  <si>
    <t>SECTIUNEA DE DEZVOLTARE</t>
  </si>
  <si>
    <t>I.3</t>
  </si>
  <si>
    <t>SPITALUL JUDETEAN DE URGENTA PITESTI</t>
  </si>
  <si>
    <t>TOTAL SECTIUNEA DE FUNCTIONARE</t>
  </si>
  <si>
    <t>TOTAL SECTIUNEA DE DEZVOLTARE</t>
  </si>
  <si>
    <t>43.10.10</t>
  </si>
  <si>
    <t>Subvenţii din bugetele locale pentru finanţarea  cheltuielilor curente din domeniul sănătăţii</t>
  </si>
  <si>
    <t>SPITALUL DE PEDIATRIE PITESTI</t>
  </si>
  <si>
    <t>I.4</t>
  </si>
  <si>
    <t>SPITALUL ORASENESC REGELE CAROL I COSTESTI</t>
  </si>
  <si>
    <t>I.5</t>
  </si>
  <si>
    <t>I.6</t>
  </si>
  <si>
    <t>SPITALUL DE PSIHIATRIE SF MARIA VEDEA</t>
  </si>
  <si>
    <t>I.7</t>
  </si>
  <si>
    <t>SPITALUL DE BOLI CRONICE CALINESTI</t>
  </si>
  <si>
    <t>I.8</t>
  </si>
  <si>
    <t>SPITALUL DE PNEUMOFTIZIOLOGIE VALEA IASULUI</t>
  </si>
  <si>
    <t>33.10.31</t>
  </si>
  <si>
    <t>37.10.01</t>
  </si>
  <si>
    <t>Donatii si sponsorizari</t>
  </si>
  <si>
    <t>CULTURA</t>
  </si>
  <si>
    <t>43.10.09</t>
  </si>
  <si>
    <t>Subventii pentru institutii publice</t>
  </si>
  <si>
    <t>37.10.04</t>
  </si>
  <si>
    <t>37.10.03</t>
  </si>
  <si>
    <t>Varsaminte din sectiunea de functionare pentru finantarea sectiunii de dezvoltare a bugetului local</t>
  </si>
  <si>
    <t xml:space="preserve">Varsaminte din sectiunea de functionare </t>
  </si>
  <si>
    <t>BIBLIOTECA JUDETEANA ARGES</t>
  </si>
  <si>
    <t>AN 2014</t>
  </si>
  <si>
    <t>FINANTAT INTEGRAL  SAU PARTIAL DIN VENITURI PROPRII PE ANUL 2014</t>
  </si>
  <si>
    <t>Trim. II</t>
  </si>
  <si>
    <t>Trim. I</t>
  </si>
  <si>
    <t>DENUMIRE INDICATORI</t>
  </si>
  <si>
    <t>56.16.03</t>
  </si>
  <si>
    <t>Cheltuieli neeligibile</t>
  </si>
  <si>
    <t>45.10.16</t>
  </si>
  <si>
    <t>Alte facilitati si instrumente postaderare</t>
  </si>
  <si>
    <t>la Hotararea C.J. nr.      /28. 02. 2014</t>
  </si>
  <si>
    <t>56.16.02</t>
  </si>
  <si>
    <t>36.10.50</t>
  </si>
  <si>
    <t>Alte venituri</t>
  </si>
  <si>
    <t>Finantare externa nerambursabila</t>
  </si>
  <si>
    <t>45.10.16.03</t>
  </si>
  <si>
    <t>Prefinantare</t>
  </si>
  <si>
    <t>SPITALE GENERALE</t>
  </si>
  <si>
    <t>Venituri din contractele incheiate cu directiile de sanatate publica din sume alocate din veniturile proprii ale Ministerului Sanatatii</t>
  </si>
  <si>
    <t>CENTRUL DE CULTURA BRATIANU</t>
  </si>
  <si>
    <t>II. 2</t>
  </si>
  <si>
    <t>56.17.03</t>
  </si>
  <si>
    <t>Mecanismul financiar SEE</t>
  </si>
  <si>
    <t>PROIECT " Centrul Europe Direct "</t>
  </si>
  <si>
    <t>67.10.50</t>
  </si>
  <si>
    <t>67.10.03.30</t>
  </si>
  <si>
    <t>PROIECT " Promovarea Diversitatii in Cultura si Arta in cadrul Patrimoniului Cultural European "</t>
  </si>
  <si>
    <t>Trim. III</t>
  </si>
  <si>
    <t>Trim. IV</t>
  </si>
  <si>
    <t>Cheltuieli de personal</t>
  </si>
  <si>
    <t>III</t>
  </si>
  <si>
    <t xml:space="preserve">ASIGURARI SI ASISTENTA SOCIALA </t>
  </si>
  <si>
    <t>III.1</t>
  </si>
  <si>
    <t>III.2</t>
  </si>
  <si>
    <t>Unitatea de Asistenta Medico - Sociala DOMNESTI</t>
  </si>
  <si>
    <t>Unitatea de Asistenta Medico - Sociala RUCAR</t>
  </si>
  <si>
    <t xml:space="preserve">    TOTAL VENITURI                              (S. FUNCT. +S. DEZV.)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</si>
</sst>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1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color rgb="FF00B0F0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8" fillId="0" borderId="0" applyFont="0" applyFill="0" applyBorder="0" applyAlignment="0" applyProtection="0"/>
    <xf numFmtId="0" fontId="3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8" borderId="0" applyNumberFormat="0" applyBorder="0" applyAlignment="0" applyProtection="0"/>
  </cellStyleXfs>
  <cellXfs count="10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2" fontId="5" fillId="4" borderId="1" xfId="0" applyNumberFormat="1" applyFont="1" applyFill="1" applyBorder="1" applyAlignment="1">
      <alignment horizontal="right"/>
    </xf>
    <xf numFmtId="2" fontId="4" fillId="0" borderId="1" xfId="0" applyNumberFormat="1" applyFont="1" applyBorder="1"/>
    <xf numFmtId="0" fontId="4" fillId="0" borderId="0" xfId="0" applyFont="1" applyFill="1"/>
    <xf numFmtId="2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3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5" fillId="0" borderId="1" xfId="0" applyFont="1" applyBorder="1" applyAlignment="1">
      <alignment wrapText="1"/>
    </xf>
    <xf numFmtId="2" fontId="4" fillId="3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43" fontId="0" fillId="0" borderId="1" xfId="1" applyFont="1" applyBorder="1"/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0" xfId="0" applyFont="1" applyAlignment="1"/>
    <xf numFmtId="0" fontId="5" fillId="0" borderId="0" xfId="0" applyFont="1" applyBorder="1" applyAlignment="1">
      <alignment horizontal="center"/>
    </xf>
    <xf numFmtId="0" fontId="5" fillId="0" borderId="1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2" fontId="5" fillId="3" borderId="1" xfId="0" applyNumberFormat="1" applyFont="1" applyFill="1" applyBorder="1" applyAlignment="1">
      <alignment horizontal="right"/>
    </xf>
    <xf numFmtId="2" fontId="4" fillId="0" borderId="1" xfId="0" applyNumberFormat="1" applyFont="1" applyBorder="1" applyAlignment="1">
      <alignment horizontal="center"/>
    </xf>
    <xf numFmtId="43" fontId="5" fillId="3" borderId="1" xfId="1" applyFont="1" applyFill="1" applyBorder="1" applyAlignment="1">
      <alignment horizontal="right"/>
    </xf>
    <xf numFmtId="43" fontId="4" fillId="3" borderId="1" xfId="1" applyFont="1" applyFill="1" applyBorder="1" applyAlignment="1">
      <alignment horizontal="right"/>
    </xf>
    <xf numFmtId="0" fontId="5" fillId="0" borderId="1" xfId="1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43" fontId="5" fillId="0" borderId="1" xfId="1" applyFont="1" applyBorder="1"/>
    <xf numFmtId="43" fontId="5" fillId="4" borderId="1" xfId="1" applyFont="1" applyFill="1" applyBorder="1" applyAlignment="1">
      <alignment horizontal="right"/>
    </xf>
    <xf numFmtId="43" fontId="2" fillId="3" borderId="1" xfId="2" applyNumberFormat="1" applyFont="1" applyFill="1" applyBorder="1"/>
    <xf numFmtId="2" fontId="4" fillId="0" borderId="1" xfId="0" applyNumberFormat="1" applyFont="1" applyFill="1" applyBorder="1" applyAlignment="1">
      <alignment horizontal="right"/>
    </xf>
    <xf numFmtId="43" fontId="0" fillId="3" borderId="1" xfId="1" applyFont="1" applyFill="1" applyBorder="1"/>
    <xf numFmtId="43" fontId="5" fillId="4" borderId="1" xfId="1" applyFont="1" applyFill="1" applyBorder="1"/>
    <xf numFmtId="43" fontId="9" fillId="4" borderId="1" xfId="2" applyNumberFormat="1" applyFont="1" applyFill="1" applyBorder="1"/>
    <xf numFmtId="0" fontId="5" fillId="4" borderId="1" xfId="0" applyFont="1" applyFill="1" applyBorder="1" applyAlignment="1">
      <alignment horizontal="left"/>
    </xf>
    <xf numFmtId="0" fontId="7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wrapText="1"/>
    </xf>
    <xf numFmtId="0" fontId="4" fillId="3" borderId="1" xfId="1" applyNumberFormat="1" applyFont="1" applyFill="1" applyBorder="1" applyAlignment="1">
      <alignment horizontal="right"/>
    </xf>
    <xf numFmtId="2" fontId="4" fillId="3" borderId="1" xfId="1" applyNumberFormat="1" applyFont="1" applyFill="1" applyBorder="1" applyAlignment="1">
      <alignment horizontal="right"/>
    </xf>
    <xf numFmtId="0" fontId="5" fillId="3" borderId="1" xfId="1" applyNumberFormat="1" applyFont="1" applyFill="1" applyBorder="1" applyAlignment="1">
      <alignment horizontal="right"/>
    </xf>
    <xf numFmtId="0" fontId="5" fillId="4" borderId="1" xfId="1" applyNumberFormat="1" applyFont="1" applyFill="1" applyBorder="1" applyAlignment="1">
      <alignment horizontal="right"/>
    </xf>
    <xf numFmtId="2" fontId="5" fillId="4" borderId="1" xfId="1" applyNumberFormat="1" applyFont="1" applyFill="1" applyBorder="1" applyAlignment="1">
      <alignment horizontal="right"/>
    </xf>
    <xf numFmtId="0" fontId="1" fillId="4" borderId="1" xfId="3" applyFont="1" applyFill="1" applyBorder="1" applyAlignment="1">
      <alignment horizontal="center"/>
    </xf>
    <xf numFmtId="2" fontId="1" fillId="4" borderId="1" xfId="3" applyNumberFormat="1" applyFont="1" applyFill="1" applyBorder="1" applyAlignment="1">
      <alignment horizontal="center"/>
    </xf>
    <xf numFmtId="0" fontId="4" fillId="3" borderId="0" xfId="0" applyFont="1" applyFill="1"/>
    <xf numFmtId="43" fontId="5" fillId="3" borderId="1" xfId="1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43" fontId="5" fillId="4" borderId="1" xfId="1" applyFont="1" applyFill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4" borderId="1" xfId="0" applyFont="1" applyFill="1" applyBorder="1"/>
    <xf numFmtId="0" fontId="5" fillId="7" borderId="1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 vertical="center"/>
    </xf>
    <xf numFmtId="2" fontId="5" fillId="7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4" fillId="3" borderId="1" xfId="0" applyFont="1" applyFill="1" applyBorder="1"/>
    <xf numFmtId="2" fontId="5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9" borderId="1" xfId="0" applyFont="1" applyFill="1" applyBorder="1" applyAlignment="1">
      <alignment horizontal="center" wrapText="1"/>
    </xf>
    <xf numFmtId="0" fontId="9" fillId="10" borderId="1" xfId="4" applyFont="1" applyFill="1" applyBorder="1" applyAlignment="1">
      <alignment horizontal="center" wrapText="1"/>
    </xf>
    <xf numFmtId="2" fontId="9" fillId="10" borderId="1" xfId="4" applyNumberFormat="1" applyFont="1" applyFill="1" applyBorder="1" applyAlignment="1">
      <alignment horizontal="center"/>
    </xf>
    <xf numFmtId="4" fontId="5" fillId="10" borderId="1" xfId="0" applyNumberFormat="1" applyFont="1" applyFill="1" applyBorder="1"/>
    <xf numFmtId="4" fontId="4" fillId="0" borderId="1" xfId="0" applyNumberFormat="1" applyFont="1" applyBorder="1"/>
    <xf numFmtId="0" fontId="4" fillId="4" borderId="1" xfId="0" applyFont="1" applyFill="1" applyBorder="1"/>
    <xf numFmtId="4" fontId="5" fillId="4" borderId="1" xfId="0" applyNumberFormat="1" applyFont="1" applyFill="1" applyBorder="1"/>
    <xf numFmtId="0" fontId="0" fillId="4" borderId="1" xfId="0" applyFill="1" applyBorder="1"/>
    <xf numFmtId="0" fontId="5" fillId="4" borderId="1" xfId="0" applyFont="1" applyFill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9" fillId="4" borderId="1" xfId="3" applyFont="1" applyFill="1" applyBorder="1" applyAlignment="1">
      <alignment horizontal="center"/>
    </xf>
  </cellXfs>
  <cellStyles count="5">
    <cellStyle name="40% - Accent1" xfId="2" builtinId="31"/>
    <cellStyle name="Accent1" xfId="3" builtinId="29"/>
    <cellStyle name="Comma" xfId="1" builtinId="3"/>
    <cellStyle name="Good" xfId="4" builtinId="26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5"/>
  <sheetViews>
    <sheetView tabSelected="1" workbookViewId="0">
      <selection activeCell="K39" sqref="K39"/>
    </sheetView>
  </sheetViews>
  <sheetFormatPr defaultRowHeight="15"/>
  <cols>
    <col min="1" max="1" width="5.85546875" style="1" customWidth="1"/>
    <col min="2" max="2" width="33.42578125" customWidth="1"/>
    <col min="3" max="3" width="10.140625" customWidth="1"/>
    <col min="4" max="5" width="10.140625" style="2" customWidth="1"/>
    <col min="6" max="6" width="10" customWidth="1"/>
  </cols>
  <sheetData>
    <row r="1" spans="1:8" s="6" customFormat="1" ht="12.75">
      <c r="A1" s="1" t="s">
        <v>0</v>
      </c>
    </row>
    <row r="2" spans="1:8" s="6" customFormat="1" ht="12.75">
      <c r="A2" s="1"/>
      <c r="C2" s="97" t="s">
        <v>10</v>
      </c>
      <c r="D2" s="97"/>
      <c r="E2" s="97"/>
      <c r="F2" s="102"/>
    </row>
    <row r="3" spans="1:8" s="6" customFormat="1" ht="12.75">
      <c r="A3" s="1"/>
      <c r="C3" s="72"/>
      <c r="D3" s="72"/>
      <c r="E3" s="72"/>
      <c r="F3" s="77"/>
    </row>
    <row r="4" spans="1:8" s="6" customFormat="1" ht="12.75">
      <c r="A4" s="1"/>
      <c r="B4" s="6" t="s">
        <v>1</v>
      </c>
      <c r="C4" s="100" t="s">
        <v>62</v>
      </c>
      <c r="D4" s="100"/>
      <c r="E4" s="100"/>
      <c r="F4" s="101"/>
    </row>
    <row r="5" spans="1:8" s="6" customFormat="1" ht="12.75">
      <c r="A5" s="1"/>
      <c r="C5" s="75"/>
      <c r="D5" s="75"/>
      <c r="E5" s="75"/>
      <c r="F5" s="76"/>
    </row>
    <row r="6" spans="1:8" s="6" customFormat="1" ht="12.75">
      <c r="A6" s="1"/>
      <c r="C6" s="64"/>
      <c r="D6" s="64"/>
      <c r="E6" s="64"/>
      <c r="F6" s="65"/>
    </row>
    <row r="7" spans="1:8" s="6" customFormat="1" ht="12.75">
      <c r="A7" s="1"/>
      <c r="C7" s="17"/>
      <c r="D7" s="17"/>
      <c r="E7" s="17"/>
      <c r="F7" s="18"/>
    </row>
    <row r="8" spans="1:8" s="6" customFormat="1" ht="12.75">
      <c r="A8" s="1"/>
      <c r="B8" s="97" t="s">
        <v>14</v>
      </c>
      <c r="C8" s="97"/>
      <c r="D8" s="97"/>
      <c r="E8" s="97"/>
      <c r="F8" s="97"/>
    </row>
    <row r="9" spans="1:8" s="6" customFormat="1" ht="12.75">
      <c r="A9" s="1"/>
      <c r="B9" s="97" t="s">
        <v>13</v>
      </c>
      <c r="C9" s="97"/>
      <c r="D9" s="97"/>
      <c r="E9" s="97"/>
      <c r="F9" s="98"/>
    </row>
    <row r="10" spans="1:8" s="6" customFormat="1" ht="12.75">
      <c r="A10" s="99" t="s">
        <v>54</v>
      </c>
      <c r="B10" s="98"/>
      <c r="C10" s="98"/>
      <c r="D10" s="98"/>
      <c r="E10" s="98"/>
      <c r="F10" s="98"/>
    </row>
    <row r="11" spans="1:8" s="6" customFormat="1" ht="12.75">
      <c r="A11" s="74"/>
      <c r="B11" s="73"/>
      <c r="C11" s="73"/>
      <c r="D11" s="73"/>
      <c r="E11" s="73"/>
      <c r="F11" s="73"/>
    </row>
    <row r="12" spans="1:8" s="6" customFormat="1" ht="12.75">
      <c r="A12" s="74"/>
      <c r="B12" s="73"/>
      <c r="C12" s="73"/>
      <c r="D12" s="73"/>
      <c r="E12" s="73"/>
      <c r="F12" s="73"/>
    </row>
    <row r="13" spans="1:8" s="6" customFormat="1" ht="12.75">
      <c r="A13" s="31"/>
      <c r="B13" s="30"/>
      <c r="C13" s="30"/>
      <c r="D13" s="30"/>
      <c r="E13" s="30"/>
      <c r="F13" s="30"/>
    </row>
    <row r="14" spans="1:8" s="6" customFormat="1" ht="12.75">
      <c r="A14" s="1"/>
      <c r="F14" s="20" t="s">
        <v>12</v>
      </c>
    </row>
    <row r="15" spans="1:8" s="6" customFormat="1" ht="39.75" customHeight="1">
      <c r="A15" s="67" t="s">
        <v>2</v>
      </c>
      <c r="B15" s="67" t="s">
        <v>57</v>
      </c>
      <c r="C15" s="67" t="s">
        <v>3</v>
      </c>
      <c r="D15" s="68" t="s">
        <v>53</v>
      </c>
      <c r="E15" s="68" t="s">
        <v>56</v>
      </c>
      <c r="F15" s="69" t="s">
        <v>55</v>
      </c>
      <c r="G15" s="86" t="s">
        <v>79</v>
      </c>
      <c r="H15" s="86" t="s">
        <v>80</v>
      </c>
    </row>
    <row r="16" spans="1:8" s="1" customFormat="1" ht="15.75" customHeight="1">
      <c r="A16" s="3">
        <v>0</v>
      </c>
      <c r="B16" s="3">
        <v>1</v>
      </c>
      <c r="C16" s="3">
        <v>2</v>
      </c>
      <c r="D16" s="3">
        <v>3</v>
      </c>
      <c r="E16" s="3">
        <v>4</v>
      </c>
      <c r="F16" s="3">
        <v>5</v>
      </c>
      <c r="G16" s="3">
        <v>6</v>
      </c>
      <c r="H16" s="3">
        <v>7</v>
      </c>
    </row>
    <row r="17" spans="1:8" s="6" customFormat="1" ht="27" customHeight="1">
      <c r="A17" s="11"/>
      <c r="B17" s="96" t="s">
        <v>88</v>
      </c>
      <c r="C17" s="12"/>
      <c r="D17" s="13">
        <f>D28+D35</f>
        <v>7754.3</v>
      </c>
      <c r="E17" s="13">
        <f>E28+E35</f>
        <v>3138.3</v>
      </c>
      <c r="F17" s="13">
        <f>F28+F35</f>
        <v>4026</v>
      </c>
      <c r="G17" s="13">
        <f t="shared" ref="G17:H17" si="0">G28+G35</f>
        <v>300</v>
      </c>
      <c r="H17" s="13">
        <f t="shared" si="0"/>
        <v>290</v>
      </c>
    </row>
    <row r="18" spans="1:8" s="6" customFormat="1" ht="54.75" customHeight="1">
      <c r="A18" s="49"/>
      <c r="B18" s="51" t="s">
        <v>70</v>
      </c>
      <c r="C18" s="50" t="s">
        <v>42</v>
      </c>
      <c r="D18" s="25">
        <f t="shared" ref="D18:D20" si="1">E18+F18</f>
        <v>57</v>
      </c>
      <c r="E18" s="25">
        <v>57</v>
      </c>
      <c r="F18" s="25"/>
      <c r="G18" s="4"/>
      <c r="H18" s="4"/>
    </row>
    <row r="19" spans="1:8" s="6" customFormat="1" ht="24.75" customHeight="1">
      <c r="A19" s="49"/>
      <c r="B19" s="51" t="s">
        <v>65</v>
      </c>
      <c r="C19" s="50" t="s">
        <v>64</v>
      </c>
      <c r="D19" s="25">
        <f t="shared" si="1"/>
        <v>460</v>
      </c>
      <c r="E19" s="25">
        <v>460</v>
      </c>
      <c r="F19" s="25"/>
      <c r="G19" s="4"/>
      <c r="H19" s="4"/>
    </row>
    <row r="20" spans="1:8" s="6" customFormat="1" ht="24" customHeight="1">
      <c r="A20" s="49"/>
      <c r="B20" s="51" t="s">
        <v>44</v>
      </c>
      <c r="C20" s="50" t="s">
        <v>43</v>
      </c>
      <c r="D20" s="25">
        <f t="shared" si="1"/>
        <v>1.5</v>
      </c>
      <c r="E20" s="25">
        <v>1.5</v>
      </c>
      <c r="F20" s="25"/>
      <c r="G20" s="4"/>
      <c r="H20" s="4"/>
    </row>
    <row r="21" spans="1:8" s="6" customFormat="1" ht="38.25" customHeight="1">
      <c r="A21" s="49"/>
      <c r="B21" s="51" t="s">
        <v>50</v>
      </c>
      <c r="C21" s="50" t="s">
        <v>49</v>
      </c>
      <c r="D21" s="25">
        <f>E21+F21</f>
        <v>-116.8</v>
      </c>
      <c r="E21" s="25">
        <f>-62-48-6.8</f>
        <v>-116.8</v>
      </c>
      <c r="F21" s="25"/>
      <c r="G21" s="4"/>
      <c r="H21" s="4"/>
    </row>
    <row r="22" spans="1:8" s="6" customFormat="1" ht="24" customHeight="1">
      <c r="A22" s="49"/>
      <c r="B22" s="51" t="s">
        <v>51</v>
      </c>
      <c r="C22" s="50" t="s">
        <v>48</v>
      </c>
      <c r="D22" s="25">
        <f>E22+F22</f>
        <v>116.8</v>
      </c>
      <c r="E22" s="25">
        <f>62+48+6.8</f>
        <v>116.8</v>
      </c>
      <c r="F22" s="25"/>
      <c r="G22" s="4"/>
      <c r="H22" s="4"/>
    </row>
    <row r="23" spans="1:8" s="6" customFormat="1" ht="25.5" customHeight="1">
      <c r="A23" s="49"/>
      <c r="B23" s="51" t="s">
        <v>47</v>
      </c>
      <c r="C23" s="50" t="s">
        <v>46</v>
      </c>
      <c r="D23" s="25">
        <f>E23+F23+G23+H23</f>
        <v>973.8</v>
      </c>
      <c r="E23" s="25">
        <f>62+6.8+115</f>
        <v>183.8</v>
      </c>
      <c r="F23" s="25">
        <v>200</v>
      </c>
      <c r="G23" s="4">
        <v>300</v>
      </c>
      <c r="H23" s="4">
        <v>290</v>
      </c>
    </row>
    <row r="24" spans="1:8" s="6" customFormat="1" ht="42" customHeight="1">
      <c r="A24" s="3"/>
      <c r="B24" s="8" t="s">
        <v>31</v>
      </c>
      <c r="C24" s="7" t="s">
        <v>30</v>
      </c>
      <c r="D24" s="27">
        <f t="shared" ref="D24:D27" si="2">E24+F24</f>
        <v>3965</v>
      </c>
      <c r="E24" s="25">
        <v>1120</v>
      </c>
      <c r="F24" s="14">
        <v>2845</v>
      </c>
      <c r="G24" s="4"/>
      <c r="H24" s="4"/>
    </row>
    <row r="25" spans="1:8" s="6" customFormat="1" ht="37.5" customHeight="1">
      <c r="A25" s="3"/>
      <c r="B25" s="8" t="s">
        <v>24</v>
      </c>
      <c r="C25" s="7" t="s">
        <v>23</v>
      </c>
      <c r="D25" s="27">
        <f t="shared" si="2"/>
        <v>2234</v>
      </c>
      <c r="E25" s="25">
        <v>1253</v>
      </c>
      <c r="F25" s="14">
        <v>981</v>
      </c>
      <c r="G25" s="4"/>
      <c r="H25" s="4"/>
    </row>
    <row r="26" spans="1:8" s="6" customFormat="1" ht="25.5" customHeight="1">
      <c r="A26" s="3"/>
      <c r="B26" s="8" t="s">
        <v>61</v>
      </c>
      <c r="C26" s="7" t="s">
        <v>60</v>
      </c>
      <c r="D26" s="27">
        <f>D27</f>
        <v>63</v>
      </c>
      <c r="E26" s="27">
        <f t="shared" ref="E26:F26" si="3">E27</f>
        <v>63</v>
      </c>
      <c r="F26" s="27">
        <f t="shared" si="3"/>
        <v>0</v>
      </c>
      <c r="G26" s="4"/>
      <c r="H26" s="4"/>
    </row>
    <row r="27" spans="1:8" s="6" customFormat="1" ht="25.5" customHeight="1">
      <c r="A27" s="3"/>
      <c r="B27" s="8" t="s">
        <v>68</v>
      </c>
      <c r="C27" s="7" t="s">
        <v>67</v>
      </c>
      <c r="D27" s="27">
        <f t="shared" si="2"/>
        <v>63</v>
      </c>
      <c r="E27" s="25">
        <v>63</v>
      </c>
      <c r="F27" s="14"/>
      <c r="G27" s="4"/>
      <c r="H27" s="4"/>
    </row>
    <row r="28" spans="1:8" s="6" customFormat="1" ht="37.5" customHeight="1">
      <c r="A28" s="12"/>
      <c r="B28" s="96" t="s">
        <v>4</v>
      </c>
      <c r="C28" s="26"/>
      <c r="D28" s="13">
        <f>D29+D30+D31+D32+D33+D34</f>
        <v>5340.5</v>
      </c>
      <c r="E28" s="13">
        <f t="shared" ref="E28:F28" si="4">E29+E30+E31+E32+E33+E34</f>
        <v>1705.5</v>
      </c>
      <c r="F28" s="13">
        <f t="shared" si="4"/>
        <v>3045</v>
      </c>
      <c r="G28" s="94">
        <f>G33</f>
        <v>300</v>
      </c>
      <c r="H28" s="94">
        <f>H33</f>
        <v>290</v>
      </c>
    </row>
    <row r="29" spans="1:8" s="6" customFormat="1" ht="54" customHeight="1">
      <c r="A29" s="19"/>
      <c r="B29" s="51" t="s">
        <v>70</v>
      </c>
      <c r="C29" s="50" t="s">
        <v>42</v>
      </c>
      <c r="D29" s="25">
        <f t="shared" ref="D29:D31" si="5">E29+F29</f>
        <v>57</v>
      </c>
      <c r="E29" s="25">
        <v>57</v>
      </c>
      <c r="F29" s="25"/>
      <c r="G29" s="92"/>
      <c r="H29" s="92"/>
    </row>
    <row r="30" spans="1:8" s="6" customFormat="1" ht="24" customHeight="1">
      <c r="A30" s="19"/>
      <c r="B30" s="51" t="s">
        <v>65</v>
      </c>
      <c r="C30" s="50" t="s">
        <v>64</v>
      </c>
      <c r="D30" s="25">
        <f t="shared" si="5"/>
        <v>460</v>
      </c>
      <c r="E30" s="25">
        <v>460</v>
      </c>
      <c r="F30" s="25"/>
      <c r="G30" s="92"/>
      <c r="H30" s="92"/>
    </row>
    <row r="31" spans="1:8" s="6" customFormat="1" ht="22.5" customHeight="1">
      <c r="A31" s="19"/>
      <c r="B31" s="51" t="s">
        <v>44</v>
      </c>
      <c r="C31" s="50" t="s">
        <v>43</v>
      </c>
      <c r="D31" s="25">
        <f t="shared" si="5"/>
        <v>1.5</v>
      </c>
      <c r="E31" s="25">
        <v>1.5</v>
      </c>
      <c r="F31" s="25"/>
      <c r="G31" s="92"/>
      <c r="H31" s="92"/>
    </row>
    <row r="32" spans="1:8" s="6" customFormat="1" ht="39" customHeight="1">
      <c r="A32" s="19"/>
      <c r="B32" s="51" t="s">
        <v>50</v>
      </c>
      <c r="C32" s="50" t="s">
        <v>49</v>
      </c>
      <c r="D32" s="25">
        <f>E32+F32</f>
        <v>-116.8</v>
      </c>
      <c r="E32" s="25">
        <f>-62-48-6.8</f>
        <v>-116.8</v>
      </c>
      <c r="F32" s="25"/>
      <c r="G32" s="92"/>
      <c r="H32" s="92"/>
    </row>
    <row r="33" spans="1:18" s="6" customFormat="1" ht="22.5" customHeight="1">
      <c r="A33" s="19"/>
      <c r="B33" s="51" t="s">
        <v>47</v>
      </c>
      <c r="C33" s="50" t="s">
        <v>46</v>
      </c>
      <c r="D33" s="25">
        <f>E33+F33+G33+H33</f>
        <v>973.8</v>
      </c>
      <c r="E33" s="25">
        <f>62+6.8+115</f>
        <v>183.8</v>
      </c>
      <c r="F33" s="25">
        <v>200</v>
      </c>
      <c r="G33" s="92">
        <v>300</v>
      </c>
      <c r="H33" s="92">
        <v>290</v>
      </c>
    </row>
    <row r="34" spans="1:18" s="6" customFormat="1" ht="40.5" customHeight="1">
      <c r="A34" s="3"/>
      <c r="B34" s="8" t="s">
        <v>31</v>
      </c>
      <c r="C34" s="7" t="s">
        <v>30</v>
      </c>
      <c r="D34" s="27">
        <f t="shared" ref="D34" si="6">E34+F34</f>
        <v>3965</v>
      </c>
      <c r="E34" s="25">
        <v>1120</v>
      </c>
      <c r="F34" s="14">
        <v>2845</v>
      </c>
      <c r="G34" s="4"/>
      <c r="H34" s="4"/>
    </row>
    <row r="35" spans="1:18" s="6" customFormat="1" ht="33" customHeight="1">
      <c r="A35" s="12"/>
      <c r="B35" s="48" t="s">
        <v>5</v>
      </c>
      <c r="C35" s="26"/>
      <c r="D35" s="13">
        <f>D36+D37+D38</f>
        <v>2413.8000000000002</v>
      </c>
      <c r="E35" s="13">
        <f t="shared" ref="E35:F35" si="7">E36+E37+E38</f>
        <v>1432.8</v>
      </c>
      <c r="F35" s="13">
        <f t="shared" si="7"/>
        <v>981</v>
      </c>
      <c r="G35" s="93"/>
      <c r="H35" s="93"/>
    </row>
    <row r="36" spans="1:18" s="59" customFormat="1" ht="26.25" customHeight="1">
      <c r="A36" s="19"/>
      <c r="B36" s="51" t="s">
        <v>51</v>
      </c>
      <c r="C36" s="50" t="s">
        <v>48</v>
      </c>
      <c r="D36" s="25">
        <f>E36+F36</f>
        <v>116.8</v>
      </c>
      <c r="E36" s="25">
        <f>62+48+6.8</f>
        <v>116.8</v>
      </c>
      <c r="F36" s="35"/>
      <c r="G36" s="85"/>
      <c r="H36" s="85"/>
    </row>
    <row r="37" spans="1:18" s="6" customFormat="1" ht="41.25" customHeight="1">
      <c r="A37" s="3"/>
      <c r="B37" s="8" t="s">
        <v>24</v>
      </c>
      <c r="C37" s="7" t="s">
        <v>23</v>
      </c>
      <c r="D37" s="27">
        <f t="shared" ref="D37:D39" si="8">E37+F37</f>
        <v>2234</v>
      </c>
      <c r="E37" s="25">
        <v>1253</v>
      </c>
      <c r="F37" s="14">
        <v>981</v>
      </c>
      <c r="G37" s="4"/>
      <c r="H37" s="4"/>
    </row>
    <row r="38" spans="1:18" s="6" customFormat="1" ht="27.75" customHeight="1">
      <c r="A38" s="3"/>
      <c r="B38" s="8" t="s">
        <v>61</v>
      </c>
      <c r="C38" s="7" t="s">
        <v>60</v>
      </c>
      <c r="D38" s="27">
        <f>D39</f>
        <v>63</v>
      </c>
      <c r="E38" s="27">
        <f t="shared" ref="E38:F38" si="9">E39</f>
        <v>63</v>
      </c>
      <c r="F38" s="27">
        <f t="shared" si="9"/>
        <v>0</v>
      </c>
      <c r="G38" s="4"/>
      <c r="H38" s="4"/>
    </row>
    <row r="39" spans="1:18" s="6" customFormat="1" ht="27.75" customHeight="1">
      <c r="A39" s="3"/>
      <c r="B39" s="8" t="s">
        <v>68</v>
      </c>
      <c r="C39" s="7" t="s">
        <v>67</v>
      </c>
      <c r="D39" s="27">
        <f t="shared" si="8"/>
        <v>63</v>
      </c>
      <c r="E39" s="25">
        <v>63</v>
      </c>
      <c r="F39" s="14"/>
      <c r="G39" s="4"/>
      <c r="H39" s="4"/>
    </row>
    <row r="40" spans="1:18" s="15" customFormat="1" ht="36" customHeight="1">
      <c r="A40" s="81"/>
      <c r="B40" s="82" t="s">
        <v>6</v>
      </c>
      <c r="C40" s="82"/>
      <c r="D40" s="83">
        <f>D41+D85+D97</f>
        <v>7754.3</v>
      </c>
      <c r="E40" s="83">
        <f t="shared" ref="E40:H40" si="10">E41+E85+E97</f>
        <v>3138.3</v>
      </c>
      <c r="F40" s="83">
        <f t="shared" si="10"/>
        <v>4026</v>
      </c>
      <c r="G40" s="83">
        <f t="shared" si="10"/>
        <v>300</v>
      </c>
      <c r="H40" s="83">
        <f t="shared" si="10"/>
        <v>290</v>
      </c>
    </row>
    <row r="41" spans="1:18" s="6" customFormat="1" ht="27.75" customHeight="1">
      <c r="A41" s="57" t="s">
        <v>11</v>
      </c>
      <c r="B41" s="103" t="s">
        <v>15</v>
      </c>
      <c r="C41" s="58">
        <v>66.099999999999994</v>
      </c>
      <c r="D41" s="13">
        <f>D42</f>
        <v>6717.5</v>
      </c>
      <c r="E41" s="13">
        <f t="shared" ref="E41:F41" si="11">E42</f>
        <v>2891.5</v>
      </c>
      <c r="F41" s="13">
        <f t="shared" si="11"/>
        <v>3826</v>
      </c>
      <c r="G41" s="93"/>
      <c r="H41" s="93"/>
      <c r="J41" s="23"/>
      <c r="K41" s="23"/>
      <c r="L41" s="23"/>
      <c r="M41" s="21"/>
      <c r="N41" s="23"/>
      <c r="O41" s="22"/>
      <c r="P41" s="23"/>
      <c r="Q41" s="23"/>
      <c r="R41" s="23"/>
    </row>
    <row r="42" spans="1:18" s="6" customFormat="1" ht="23.25" customHeight="1">
      <c r="A42" s="3"/>
      <c r="B42" s="3" t="s">
        <v>69</v>
      </c>
      <c r="C42" s="16"/>
      <c r="D42" s="35">
        <f>D47+D52+D57+D62+D67+D72+D77+D80</f>
        <v>6717.5</v>
      </c>
      <c r="E42" s="35">
        <f t="shared" ref="E42:F42" si="12">E47+E52+E57+E62+E67+E72+E77+E80</f>
        <v>2891.5</v>
      </c>
      <c r="F42" s="35">
        <f t="shared" si="12"/>
        <v>3826</v>
      </c>
      <c r="G42" s="4"/>
      <c r="H42" s="4"/>
      <c r="J42" s="23"/>
      <c r="K42" s="23"/>
      <c r="L42" s="23"/>
      <c r="M42" s="34"/>
      <c r="N42" s="23"/>
      <c r="O42" s="22"/>
      <c r="P42" s="23"/>
      <c r="Q42" s="23"/>
      <c r="R42" s="23"/>
    </row>
    <row r="43" spans="1:18" s="6" customFormat="1" ht="21.75" customHeight="1">
      <c r="A43" s="3"/>
      <c r="B43" s="28" t="s">
        <v>28</v>
      </c>
      <c r="C43" s="16"/>
      <c r="D43" s="35">
        <f>D48+D53+D58+D63+D68+D73+D81</f>
        <v>4208.5</v>
      </c>
      <c r="E43" s="35">
        <f t="shared" ref="E43:F43" si="13">E48+E53+E58+E63+E68+E73+E81</f>
        <v>1363.5</v>
      </c>
      <c r="F43" s="35">
        <f t="shared" si="13"/>
        <v>2845</v>
      </c>
      <c r="G43" s="4"/>
      <c r="H43" s="4"/>
      <c r="J43" s="23"/>
      <c r="K43" s="23"/>
      <c r="L43" s="23"/>
      <c r="M43" s="34"/>
      <c r="N43" s="23"/>
      <c r="O43" s="22"/>
      <c r="P43" s="23"/>
      <c r="Q43" s="23"/>
      <c r="R43" s="23"/>
    </row>
    <row r="44" spans="1:18" s="6" customFormat="1" ht="20.25" customHeight="1">
      <c r="A44" s="3"/>
      <c r="B44" s="9" t="s">
        <v>8</v>
      </c>
      <c r="C44" s="40">
        <v>20</v>
      </c>
      <c r="D44" s="35">
        <f>D49+D54+D59+D64+D69+D74+D82</f>
        <v>4208.5</v>
      </c>
      <c r="E44" s="35">
        <f t="shared" ref="E44:F44" si="14">E49+E54+E59+E64+E69+E74+E82</f>
        <v>1363.5</v>
      </c>
      <c r="F44" s="35">
        <f t="shared" si="14"/>
        <v>2845</v>
      </c>
      <c r="G44" s="4"/>
      <c r="H44" s="4"/>
      <c r="J44" s="23"/>
      <c r="K44" s="23"/>
      <c r="L44" s="23"/>
      <c r="M44" s="34"/>
      <c r="N44" s="23"/>
      <c r="O44" s="22"/>
      <c r="P44" s="23"/>
      <c r="Q44" s="23"/>
      <c r="R44" s="23"/>
    </row>
    <row r="45" spans="1:18" s="6" customFormat="1" ht="23.25" customHeight="1">
      <c r="A45" s="3"/>
      <c r="B45" s="28" t="s">
        <v>29</v>
      </c>
      <c r="C45" s="16"/>
      <c r="D45" s="35">
        <f>D50+D55+D60+D65+D70+D75+D78+D83</f>
        <v>2509</v>
      </c>
      <c r="E45" s="35">
        <f>E50+E55+E60+E65+E70+E75+E78+E83</f>
        <v>1528</v>
      </c>
      <c r="F45" s="35">
        <f>F50+F55+F60+F65+F70+F75+F78+F83</f>
        <v>981</v>
      </c>
      <c r="G45" s="4"/>
      <c r="H45" s="4"/>
      <c r="J45" s="23"/>
      <c r="K45" s="23"/>
      <c r="L45" s="23"/>
      <c r="M45" s="34"/>
      <c r="N45" s="23"/>
      <c r="O45" s="22"/>
      <c r="P45" s="23"/>
      <c r="Q45" s="23"/>
      <c r="R45" s="23"/>
    </row>
    <row r="46" spans="1:18" s="6" customFormat="1" ht="21" customHeight="1">
      <c r="A46" s="3"/>
      <c r="B46" s="9" t="s">
        <v>22</v>
      </c>
      <c r="C46" s="40">
        <v>70</v>
      </c>
      <c r="D46" s="35">
        <f>D51+D56+D61+D66+D71+D76+D79+D84</f>
        <v>2509</v>
      </c>
      <c r="E46" s="35">
        <f t="shared" ref="E46:F46" si="15">E51+E56+E61+E66+E71+E76+E79+E84</f>
        <v>1528</v>
      </c>
      <c r="F46" s="35">
        <f t="shared" si="15"/>
        <v>981</v>
      </c>
      <c r="G46" s="4"/>
      <c r="H46" s="4"/>
      <c r="J46" s="23"/>
      <c r="K46" s="23"/>
      <c r="L46" s="23"/>
      <c r="M46" s="34"/>
      <c r="N46" s="23"/>
      <c r="O46" s="22"/>
      <c r="P46" s="23"/>
      <c r="Q46" s="23"/>
      <c r="R46" s="23"/>
    </row>
    <row r="47" spans="1:18" s="6" customFormat="1" ht="32.25" customHeight="1">
      <c r="A47" s="3" t="s">
        <v>9</v>
      </c>
      <c r="B47" s="29" t="s">
        <v>27</v>
      </c>
      <c r="C47" s="36" t="s">
        <v>16</v>
      </c>
      <c r="D47" s="42">
        <f>D48+D50</f>
        <v>3630</v>
      </c>
      <c r="E47" s="42">
        <f>E48+E50</f>
        <v>1355</v>
      </c>
      <c r="F47" s="42">
        <f>F48+F50</f>
        <v>2275</v>
      </c>
      <c r="G47" s="93"/>
      <c r="H47" s="93"/>
      <c r="J47" s="23"/>
      <c r="K47" s="23"/>
      <c r="L47" s="23"/>
      <c r="M47" s="34"/>
      <c r="N47" s="23"/>
      <c r="O47" s="22"/>
      <c r="P47" s="23"/>
      <c r="Q47" s="23"/>
      <c r="R47" s="23"/>
    </row>
    <row r="48" spans="1:18" s="6" customFormat="1" ht="20.25" customHeight="1">
      <c r="A48" s="3"/>
      <c r="B48" s="9" t="s">
        <v>7</v>
      </c>
      <c r="C48" s="16"/>
      <c r="D48" s="37">
        <f>D49</f>
        <v>2846</v>
      </c>
      <c r="E48" s="37">
        <f t="shared" ref="E48:F48" si="16">E49</f>
        <v>1026</v>
      </c>
      <c r="F48" s="37">
        <f t="shared" si="16"/>
        <v>1820</v>
      </c>
      <c r="G48" s="4"/>
      <c r="H48" s="4"/>
      <c r="J48" s="23"/>
      <c r="K48" s="23"/>
      <c r="L48" s="23"/>
      <c r="M48" s="34"/>
      <c r="N48" s="23"/>
      <c r="O48" s="22"/>
      <c r="P48" s="23"/>
      <c r="Q48" s="23"/>
      <c r="R48" s="23"/>
    </row>
    <row r="49" spans="1:18" s="6" customFormat="1" ht="18.75" customHeight="1">
      <c r="A49" s="3"/>
      <c r="B49" s="4" t="s">
        <v>8</v>
      </c>
      <c r="C49" s="39">
        <v>20</v>
      </c>
      <c r="D49" s="38">
        <f>E49+F49</f>
        <v>2846</v>
      </c>
      <c r="E49" s="38">
        <v>1026</v>
      </c>
      <c r="F49" s="38">
        <v>1820</v>
      </c>
      <c r="G49" s="4"/>
      <c r="H49" s="4"/>
      <c r="J49" s="23"/>
      <c r="K49" s="23"/>
      <c r="L49" s="23"/>
      <c r="M49" s="34"/>
      <c r="N49" s="23"/>
      <c r="O49" s="22"/>
      <c r="P49" s="23"/>
      <c r="Q49" s="23"/>
      <c r="R49" s="23"/>
    </row>
    <row r="50" spans="1:18" s="6" customFormat="1" ht="19.5" customHeight="1">
      <c r="A50" s="3"/>
      <c r="B50" s="9" t="s">
        <v>25</v>
      </c>
      <c r="C50" s="39"/>
      <c r="D50" s="37">
        <f>D51</f>
        <v>784</v>
      </c>
      <c r="E50" s="37">
        <f t="shared" ref="E50:F50" si="17">E51</f>
        <v>329</v>
      </c>
      <c r="F50" s="37">
        <f t="shared" si="17"/>
        <v>455</v>
      </c>
      <c r="G50" s="4"/>
      <c r="H50" s="4"/>
      <c r="J50" s="23"/>
      <c r="K50" s="23"/>
      <c r="L50" s="23"/>
      <c r="M50" s="34"/>
      <c r="N50" s="23"/>
      <c r="O50" s="22"/>
      <c r="P50" s="23"/>
      <c r="Q50" s="23"/>
      <c r="R50" s="23"/>
    </row>
    <row r="51" spans="1:18" s="6" customFormat="1" ht="21.75" customHeight="1">
      <c r="A51" s="3"/>
      <c r="B51" s="4" t="s">
        <v>22</v>
      </c>
      <c r="C51" s="39">
        <v>70</v>
      </c>
      <c r="D51" s="38">
        <f>E51+F51</f>
        <v>784</v>
      </c>
      <c r="E51" s="38">
        <v>329</v>
      </c>
      <c r="F51" s="38">
        <v>455</v>
      </c>
      <c r="G51" s="4"/>
      <c r="H51" s="4"/>
      <c r="J51" s="23"/>
      <c r="K51" s="23"/>
      <c r="L51" s="23"/>
      <c r="M51" s="34"/>
      <c r="N51" s="23"/>
      <c r="O51" s="22"/>
      <c r="P51" s="23"/>
      <c r="Q51" s="23"/>
      <c r="R51" s="23"/>
    </row>
    <row r="52" spans="1:18" s="6" customFormat="1" ht="27.75" customHeight="1">
      <c r="A52" s="3" t="s">
        <v>19</v>
      </c>
      <c r="B52" s="32" t="s">
        <v>32</v>
      </c>
      <c r="C52" s="36" t="s">
        <v>16</v>
      </c>
      <c r="D52" s="42">
        <f>D53+D55</f>
        <v>1897.5</v>
      </c>
      <c r="E52" s="42">
        <f t="shared" ref="E52:F52" si="18">E53+E55</f>
        <v>1097.5</v>
      </c>
      <c r="F52" s="42">
        <f t="shared" si="18"/>
        <v>800</v>
      </c>
      <c r="G52" s="93"/>
      <c r="H52" s="93"/>
      <c r="J52" s="23"/>
      <c r="K52" s="23"/>
      <c r="L52" s="23"/>
      <c r="M52" s="34"/>
      <c r="N52" s="23"/>
      <c r="O52" s="22"/>
      <c r="P52" s="23"/>
      <c r="Q52" s="23"/>
      <c r="R52" s="23"/>
    </row>
    <row r="53" spans="1:18" s="6" customFormat="1" ht="20.25" customHeight="1">
      <c r="A53" s="3"/>
      <c r="B53" s="9" t="s">
        <v>7</v>
      </c>
      <c r="C53" s="16"/>
      <c r="D53" s="37">
        <f>D54</f>
        <v>759</v>
      </c>
      <c r="E53" s="37">
        <f t="shared" ref="E53:F53" si="19">E54</f>
        <v>259</v>
      </c>
      <c r="F53" s="37">
        <f t="shared" si="19"/>
        <v>500</v>
      </c>
      <c r="G53" s="4"/>
      <c r="H53" s="4"/>
      <c r="J53" s="23"/>
      <c r="K53" s="23"/>
      <c r="L53" s="23"/>
      <c r="M53" s="34"/>
      <c r="N53" s="23"/>
      <c r="O53" s="22"/>
      <c r="P53" s="23"/>
      <c r="Q53" s="23"/>
      <c r="R53" s="23"/>
    </row>
    <row r="54" spans="1:18" s="6" customFormat="1" ht="19.5" customHeight="1">
      <c r="A54" s="3"/>
      <c r="B54" s="4" t="s">
        <v>8</v>
      </c>
      <c r="C54" s="40">
        <v>20</v>
      </c>
      <c r="D54" s="38">
        <f>E54+F54</f>
        <v>759</v>
      </c>
      <c r="E54" s="38">
        <v>259</v>
      </c>
      <c r="F54" s="38">
        <v>500</v>
      </c>
      <c r="G54" s="4"/>
      <c r="H54" s="4"/>
      <c r="J54" s="23"/>
      <c r="K54" s="23"/>
      <c r="L54" s="23"/>
      <c r="M54" s="34"/>
      <c r="N54" s="23"/>
      <c r="O54" s="22"/>
      <c r="P54" s="23"/>
      <c r="Q54" s="23"/>
      <c r="R54" s="23"/>
    </row>
    <row r="55" spans="1:18" s="6" customFormat="1" ht="18" customHeight="1">
      <c r="A55" s="3"/>
      <c r="B55" s="9" t="s">
        <v>25</v>
      </c>
      <c r="C55" s="40"/>
      <c r="D55" s="37">
        <f>D56</f>
        <v>1138.5</v>
      </c>
      <c r="E55" s="37">
        <f t="shared" ref="E55:F55" si="20">E56</f>
        <v>838.5</v>
      </c>
      <c r="F55" s="37">
        <f t="shared" si="20"/>
        <v>300</v>
      </c>
      <c r="G55" s="4"/>
      <c r="H55" s="4"/>
      <c r="J55" s="23"/>
      <c r="K55" s="23"/>
      <c r="L55" s="23"/>
      <c r="M55" s="34"/>
      <c r="N55" s="23"/>
      <c r="O55" s="22"/>
      <c r="P55" s="23"/>
      <c r="Q55" s="23"/>
      <c r="R55" s="23"/>
    </row>
    <row r="56" spans="1:18" s="6" customFormat="1" ht="21" customHeight="1">
      <c r="A56" s="3"/>
      <c r="B56" s="4" t="s">
        <v>22</v>
      </c>
      <c r="C56" s="40">
        <v>70</v>
      </c>
      <c r="D56" s="38">
        <f>E56+F56</f>
        <v>1138.5</v>
      </c>
      <c r="E56" s="38">
        <v>838.5</v>
      </c>
      <c r="F56" s="38">
        <v>300</v>
      </c>
      <c r="G56" s="4"/>
      <c r="H56" s="4"/>
      <c r="J56" s="23"/>
      <c r="K56" s="23"/>
      <c r="L56" s="23"/>
      <c r="M56" s="34"/>
      <c r="N56" s="23"/>
      <c r="O56" s="22"/>
      <c r="P56" s="23"/>
      <c r="Q56" s="23"/>
      <c r="R56" s="23"/>
    </row>
    <row r="57" spans="1:18" s="6" customFormat="1" ht="41.25" customHeight="1">
      <c r="A57" s="3" t="s">
        <v>26</v>
      </c>
      <c r="B57" s="24" t="s">
        <v>18</v>
      </c>
      <c r="C57" s="36" t="s">
        <v>16</v>
      </c>
      <c r="D57" s="42">
        <f>D58+D60</f>
        <v>159</v>
      </c>
      <c r="E57" s="55">
        <f>E58+E60</f>
        <v>0</v>
      </c>
      <c r="F57" s="56">
        <f>F58+F60</f>
        <v>159</v>
      </c>
      <c r="G57" s="93"/>
      <c r="H57" s="93"/>
      <c r="J57" s="23"/>
      <c r="K57" s="23"/>
      <c r="L57" s="23"/>
      <c r="M57" s="34"/>
      <c r="N57" s="23"/>
      <c r="O57" s="22"/>
      <c r="P57" s="23"/>
      <c r="Q57" s="23"/>
      <c r="R57" s="23"/>
    </row>
    <row r="58" spans="1:18" s="6" customFormat="1" ht="21.75" customHeight="1">
      <c r="A58" s="3"/>
      <c r="B58" s="9" t="s">
        <v>7</v>
      </c>
      <c r="C58" s="16"/>
      <c r="D58" s="60">
        <f>D59</f>
        <v>125</v>
      </c>
      <c r="E58" s="54">
        <f t="shared" ref="E58:F58" si="21">E59</f>
        <v>0</v>
      </c>
      <c r="F58" s="60">
        <f t="shared" si="21"/>
        <v>125</v>
      </c>
      <c r="G58" s="4"/>
      <c r="H58" s="4"/>
      <c r="J58" s="23"/>
      <c r="K58" s="23"/>
      <c r="L58" s="23"/>
      <c r="M58" s="34"/>
      <c r="N58" s="23"/>
      <c r="O58" s="22"/>
      <c r="P58" s="23"/>
      <c r="Q58" s="23"/>
      <c r="R58" s="23"/>
    </row>
    <row r="59" spans="1:18" s="6" customFormat="1" ht="18" customHeight="1">
      <c r="A59" s="3"/>
      <c r="B59" s="4" t="s">
        <v>8</v>
      </c>
      <c r="C59" s="40">
        <v>20</v>
      </c>
      <c r="D59" s="38">
        <f>E59+F59</f>
        <v>125</v>
      </c>
      <c r="E59" s="52">
        <v>0</v>
      </c>
      <c r="F59" s="53">
        <v>125</v>
      </c>
      <c r="G59" s="4"/>
      <c r="H59" s="4"/>
      <c r="J59" s="23"/>
      <c r="K59" s="23"/>
      <c r="L59" s="23"/>
      <c r="M59" s="34"/>
      <c r="N59" s="23"/>
      <c r="O59" s="22"/>
      <c r="P59" s="23"/>
      <c r="Q59" s="23"/>
      <c r="R59" s="23"/>
    </row>
    <row r="60" spans="1:18" s="6" customFormat="1" ht="18.75" customHeight="1">
      <c r="A60" s="3"/>
      <c r="B60" s="9" t="s">
        <v>25</v>
      </c>
      <c r="C60" s="40"/>
      <c r="D60" s="37">
        <f>D61</f>
        <v>34</v>
      </c>
      <c r="E60" s="54">
        <f>E61</f>
        <v>0</v>
      </c>
      <c r="F60" s="37">
        <f t="shared" ref="F60" si="22">F61</f>
        <v>34</v>
      </c>
      <c r="G60" s="4"/>
      <c r="H60" s="4"/>
      <c r="J60" s="23"/>
      <c r="K60" s="23"/>
      <c r="L60" s="23"/>
      <c r="M60" s="34"/>
      <c r="N60" s="23"/>
      <c r="O60" s="22"/>
      <c r="P60" s="23"/>
      <c r="Q60" s="23"/>
      <c r="R60" s="23"/>
    </row>
    <row r="61" spans="1:18" s="6" customFormat="1" ht="21" customHeight="1">
      <c r="A61" s="3"/>
      <c r="B61" s="4" t="s">
        <v>22</v>
      </c>
      <c r="C61" s="40">
        <v>70</v>
      </c>
      <c r="D61" s="25">
        <f>E61+F61</f>
        <v>34</v>
      </c>
      <c r="E61" s="25">
        <v>0</v>
      </c>
      <c r="F61" s="25">
        <v>34</v>
      </c>
      <c r="G61" s="4"/>
      <c r="H61" s="4"/>
      <c r="J61" s="23"/>
      <c r="K61" s="23"/>
      <c r="L61" s="23"/>
      <c r="M61" s="34"/>
      <c r="N61" s="23"/>
      <c r="O61" s="22"/>
      <c r="P61" s="23"/>
      <c r="Q61" s="23"/>
      <c r="R61" s="23"/>
    </row>
    <row r="62" spans="1:18" s="6" customFormat="1" ht="33" customHeight="1">
      <c r="A62" s="3" t="s">
        <v>33</v>
      </c>
      <c r="B62" s="24" t="s">
        <v>34</v>
      </c>
      <c r="C62" s="5" t="s">
        <v>16</v>
      </c>
      <c r="D62" s="13">
        <f>D63+D65</f>
        <v>136</v>
      </c>
      <c r="E62" s="13">
        <f t="shared" ref="E62:F62" si="23">E63+E65</f>
        <v>34</v>
      </c>
      <c r="F62" s="13">
        <f t="shared" si="23"/>
        <v>102</v>
      </c>
      <c r="G62" s="93"/>
      <c r="H62" s="93"/>
      <c r="J62" s="23"/>
      <c r="K62" s="23"/>
      <c r="L62" s="23"/>
      <c r="M62" s="34"/>
      <c r="N62" s="23"/>
      <c r="O62" s="22"/>
      <c r="P62" s="23"/>
      <c r="Q62" s="23"/>
      <c r="R62" s="23"/>
    </row>
    <row r="63" spans="1:18" s="6" customFormat="1" ht="20.25" customHeight="1">
      <c r="A63" s="3"/>
      <c r="B63" s="9" t="s">
        <v>7</v>
      </c>
      <c r="C63" s="16"/>
      <c r="D63" s="35">
        <f>D64</f>
        <v>4</v>
      </c>
      <c r="E63" s="35">
        <f t="shared" ref="E63:F63" si="24">E64</f>
        <v>-71</v>
      </c>
      <c r="F63" s="35">
        <f t="shared" si="24"/>
        <v>75</v>
      </c>
      <c r="G63" s="4"/>
      <c r="H63" s="4"/>
      <c r="J63" s="23"/>
      <c r="K63" s="23"/>
      <c r="L63" s="23"/>
      <c r="M63" s="34"/>
      <c r="N63" s="23"/>
      <c r="O63" s="22"/>
      <c r="P63" s="23"/>
      <c r="Q63" s="23"/>
      <c r="R63" s="23"/>
    </row>
    <row r="64" spans="1:18" s="6" customFormat="1" ht="18" customHeight="1">
      <c r="A64" s="3"/>
      <c r="B64" s="4" t="s">
        <v>8</v>
      </c>
      <c r="C64" s="40">
        <v>20</v>
      </c>
      <c r="D64" s="25">
        <f>E64+F64</f>
        <v>4</v>
      </c>
      <c r="E64" s="25">
        <v>-71</v>
      </c>
      <c r="F64" s="25">
        <v>75</v>
      </c>
      <c r="G64" s="4"/>
      <c r="H64" s="4"/>
      <c r="J64" s="23"/>
      <c r="K64" s="23"/>
      <c r="L64" s="23"/>
      <c r="M64" s="34"/>
      <c r="N64" s="23"/>
      <c r="O64" s="22"/>
      <c r="P64" s="23"/>
      <c r="Q64" s="23"/>
      <c r="R64" s="23"/>
    </row>
    <row r="65" spans="1:18" s="6" customFormat="1" ht="19.5" customHeight="1">
      <c r="A65" s="3"/>
      <c r="B65" s="9" t="s">
        <v>25</v>
      </c>
      <c r="C65" s="40"/>
      <c r="D65" s="35">
        <f>D66</f>
        <v>132</v>
      </c>
      <c r="E65" s="35">
        <f t="shared" ref="E65:F65" si="25">E66</f>
        <v>105</v>
      </c>
      <c r="F65" s="35">
        <f t="shared" si="25"/>
        <v>27</v>
      </c>
      <c r="G65" s="4"/>
      <c r="H65" s="4"/>
      <c r="J65" s="23"/>
      <c r="K65" s="23"/>
      <c r="L65" s="23"/>
      <c r="M65" s="34"/>
      <c r="N65" s="23"/>
      <c r="O65" s="22"/>
      <c r="P65" s="23"/>
      <c r="Q65" s="23"/>
      <c r="R65" s="23"/>
    </row>
    <row r="66" spans="1:18" s="6" customFormat="1" ht="20.25" customHeight="1">
      <c r="A66" s="3"/>
      <c r="B66" s="4" t="s">
        <v>22</v>
      </c>
      <c r="C66" s="40">
        <v>70</v>
      </c>
      <c r="D66" s="25">
        <f>E66+F66</f>
        <v>132</v>
      </c>
      <c r="E66" s="25">
        <v>105</v>
      </c>
      <c r="F66" s="25">
        <v>27</v>
      </c>
      <c r="G66" s="4"/>
      <c r="H66" s="4"/>
      <c r="J66" s="23"/>
      <c r="K66" s="23"/>
      <c r="L66" s="23"/>
      <c r="M66" s="34"/>
      <c r="N66" s="23"/>
      <c r="O66" s="22"/>
      <c r="P66" s="23"/>
      <c r="Q66" s="23"/>
      <c r="R66" s="23"/>
    </row>
    <row r="67" spans="1:18" s="6" customFormat="1" ht="30" customHeight="1">
      <c r="A67" s="10" t="s">
        <v>35</v>
      </c>
      <c r="B67" s="24" t="s">
        <v>17</v>
      </c>
      <c r="C67" s="5" t="s">
        <v>16</v>
      </c>
      <c r="D67" s="13">
        <f>D68+D70</f>
        <v>262.5</v>
      </c>
      <c r="E67" s="13">
        <f>E68+E70</f>
        <v>114.5</v>
      </c>
      <c r="F67" s="13">
        <f>F68+F70</f>
        <v>148</v>
      </c>
      <c r="G67" s="93"/>
      <c r="H67" s="93"/>
      <c r="J67" s="23"/>
      <c r="K67" s="23"/>
      <c r="L67" s="23"/>
      <c r="M67" s="21"/>
      <c r="N67" s="23"/>
      <c r="O67" s="22"/>
      <c r="P67" s="23"/>
      <c r="Q67" s="23"/>
      <c r="R67" s="23"/>
    </row>
    <row r="68" spans="1:18" s="6" customFormat="1" ht="22.5" customHeight="1">
      <c r="A68" s="10"/>
      <c r="B68" s="9" t="s">
        <v>7</v>
      </c>
      <c r="C68" s="16"/>
      <c r="D68" s="35">
        <f>D69</f>
        <v>254.5</v>
      </c>
      <c r="E68" s="35">
        <f t="shared" ref="E68:F68" si="26">E69</f>
        <v>114.5</v>
      </c>
      <c r="F68" s="35">
        <f t="shared" si="26"/>
        <v>140</v>
      </c>
      <c r="G68" s="4"/>
      <c r="H68" s="4"/>
      <c r="J68" s="23"/>
      <c r="K68" s="23"/>
      <c r="L68" s="23"/>
      <c r="M68" s="34"/>
      <c r="N68" s="23"/>
      <c r="O68" s="22"/>
      <c r="P68" s="23"/>
      <c r="Q68" s="23"/>
      <c r="R68" s="23"/>
    </row>
    <row r="69" spans="1:18" s="6" customFormat="1" ht="18.75" customHeight="1">
      <c r="A69" s="10"/>
      <c r="B69" s="4" t="s">
        <v>8</v>
      </c>
      <c r="C69" s="40">
        <v>20</v>
      </c>
      <c r="D69" s="25">
        <f>E69+F69</f>
        <v>254.5</v>
      </c>
      <c r="E69" s="25">
        <v>114.5</v>
      </c>
      <c r="F69" s="25">
        <v>140</v>
      </c>
      <c r="G69" s="4"/>
      <c r="H69" s="4"/>
      <c r="J69" s="23"/>
      <c r="K69" s="23"/>
      <c r="L69" s="23"/>
      <c r="M69" s="34"/>
      <c r="N69" s="23"/>
      <c r="O69" s="22"/>
      <c r="P69" s="23"/>
      <c r="Q69" s="23"/>
      <c r="R69" s="23"/>
    </row>
    <row r="70" spans="1:18" s="6" customFormat="1" ht="19.5" customHeight="1">
      <c r="A70" s="3"/>
      <c r="B70" s="9" t="s">
        <v>25</v>
      </c>
      <c r="C70" s="5"/>
      <c r="D70" s="41">
        <f>D71</f>
        <v>8</v>
      </c>
      <c r="E70" s="41">
        <f t="shared" ref="E70" si="27">E71</f>
        <v>0</v>
      </c>
      <c r="F70" s="41">
        <f t="shared" ref="F70" si="28">F71</f>
        <v>8</v>
      </c>
      <c r="G70" s="4"/>
      <c r="H70" s="4"/>
      <c r="J70" s="23"/>
      <c r="K70" s="23"/>
      <c r="L70" s="23"/>
      <c r="M70" s="21"/>
      <c r="N70" s="23"/>
      <c r="O70" s="22"/>
      <c r="P70" s="23"/>
      <c r="Q70" s="23"/>
      <c r="R70" s="23"/>
    </row>
    <row r="71" spans="1:18" s="6" customFormat="1" ht="23.25" customHeight="1">
      <c r="A71" s="3"/>
      <c r="B71" s="4" t="s">
        <v>22</v>
      </c>
      <c r="C71" s="3">
        <v>70</v>
      </c>
      <c r="D71" s="27">
        <f>E71+F71</f>
        <v>8</v>
      </c>
      <c r="E71" s="27">
        <v>0</v>
      </c>
      <c r="F71" s="27">
        <v>8</v>
      </c>
      <c r="G71" s="4"/>
      <c r="H71" s="4"/>
      <c r="J71" s="23"/>
      <c r="K71" s="23"/>
      <c r="L71" s="23"/>
      <c r="M71" s="21"/>
      <c r="N71" s="23"/>
      <c r="O71" s="22"/>
      <c r="P71" s="23"/>
      <c r="Q71" s="23"/>
      <c r="R71" s="23"/>
    </row>
    <row r="72" spans="1:18" s="6" customFormat="1" ht="27" customHeight="1">
      <c r="A72" s="10" t="s">
        <v>36</v>
      </c>
      <c r="B72" s="24" t="s">
        <v>37</v>
      </c>
      <c r="C72" s="5" t="s">
        <v>16</v>
      </c>
      <c r="D72" s="47">
        <f>D73+D75</f>
        <v>175</v>
      </c>
      <c r="E72" s="47">
        <f t="shared" ref="E72:F72" si="29">E73+E75</f>
        <v>150</v>
      </c>
      <c r="F72" s="47">
        <f t="shared" si="29"/>
        <v>25</v>
      </c>
      <c r="G72" s="93"/>
      <c r="H72" s="93"/>
      <c r="J72" s="23"/>
      <c r="K72" s="23"/>
      <c r="L72" s="23"/>
      <c r="M72" s="33"/>
      <c r="N72" s="23"/>
      <c r="O72" s="22"/>
      <c r="P72" s="23"/>
      <c r="Q72" s="23"/>
      <c r="R72" s="23"/>
    </row>
    <row r="73" spans="1:18" s="6" customFormat="1" ht="23.25" customHeight="1">
      <c r="A73" s="10"/>
      <c r="B73" s="9" t="s">
        <v>7</v>
      </c>
      <c r="C73" s="16"/>
      <c r="D73" s="43">
        <f>D74</f>
        <v>25</v>
      </c>
      <c r="E73" s="43">
        <f t="shared" ref="E73:F73" si="30">E74</f>
        <v>0</v>
      </c>
      <c r="F73" s="43">
        <f t="shared" si="30"/>
        <v>25</v>
      </c>
      <c r="G73" s="4"/>
      <c r="H73" s="4"/>
      <c r="J73" s="23"/>
      <c r="K73" s="23"/>
      <c r="L73" s="23"/>
      <c r="M73" s="34"/>
      <c r="N73" s="23"/>
      <c r="O73" s="22"/>
      <c r="P73" s="23"/>
      <c r="Q73" s="23"/>
      <c r="R73" s="23"/>
    </row>
    <row r="74" spans="1:18" s="6" customFormat="1" ht="21" customHeight="1">
      <c r="A74" s="10"/>
      <c r="B74" s="4" t="s">
        <v>8</v>
      </c>
      <c r="C74" s="40">
        <v>20</v>
      </c>
      <c r="D74" s="43">
        <f>E74+F74</f>
        <v>25</v>
      </c>
      <c r="E74" s="43">
        <v>0</v>
      </c>
      <c r="F74" s="45">
        <v>25</v>
      </c>
      <c r="G74" s="4"/>
      <c r="H74" s="4"/>
      <c r="J74" s="23"/>
      <c r="K74" s="23"/>
      <c r="L74" s="23"/>
      <c r="M74" s="34"/>
      <c r="N74" s="23"/>
      <c r="O74" s="22"/>
      <c r="P74" s="23"/>
      <c r="Q74" s="23"/>
      <c r="R74" s="23"/>
    </row>
    <row r="75" spans="1:18" s="6" customFormat="1" ht="21.75" customHeight="1">
      <c r="A75" s="10"/>
      <c r="B75" s="9" t="s">
        <v>25</v>
      </c>
      <c r="C75" s="5"/>
      <c r="D75" s="27">
        <f>D76</f>
        <v>150</v>
      </c>
      <c r="E75" s="27">
        <f t="shared" ref="E75:F75" si="31">E76</f>
        <v>150</v>
      </c>
      <c r="F75" s="27">
        <f t="shared" si="31"/>
        <v>0</v>
      </c>
      <c r="G75" s="4"/>
      <c r="H75" s="4"/>
      <c r="J75" s="23"/>
      <c r="K75" s="23"/>
      <c r="L75" s="23"/>
      <c r="M75" s="33"/>
      <c r="N75" s="23"/>
      <c r="O75" s="22"/>
      <c r="P75" s="23"/>
      <c r="Q75" s="23"/>
      <c r="R75" s="23"/>
    </row>
    <row r="76" spans="1:18" s="6" customFormat="1" ht="21" customHeight="1">
      <c r="A76" s="10"/>
      <c r="B76" s="4" t="s">
        <v>22</v>
      </c>
      <c r="C76" s="3">
        <v>70</v>
      </c>
      <c r="D76" s="27">
        <f t="shared" ref="D76" si="32">E76+F76</f>
        <v>150</v>
      </c>
      <c r="E76" s="27">
        <v>150</v>
      </c>
      <c r="F76" s="44">
        <v>0</v>
      </c>
      <c r="G76" s="4"/>
      <c r="H76" s="4"/>
      <c r="J76" s="23"/>
      <c r="K76" s="23"/>
      <c r="L76" s="23"/>
      <c r="M76" s="33"/>
      <c r="N76" s="23"/>
      <c r="O76" s="22"/>
      <c r="P76" s="23"/>
      <c r="Q76" s="23"/>
      <c r="R76" s="23"/>
    </row>
    <row r="77" spans="1:18" s="6" customFormat="1" ht="31.5" customHeight="1">
      <c r="A77" s="10" t="s">
        <v>38</v>
      </c>
      <c r="B77" s="24" t="s">
        <v>41</v>
      </c>
      <c r="C77" s="5" t="s">
        <v>16</v>
      </c>
      <c r="D77" s="46">
        <f>D78</f>
        <v>200</v>
      </c>
      <c r="E77" s="46">
        <f t="shared" ref="E77:F77" si="33">E78</f>
        <v>100</v>
      </c>
      <c r="F77" s="46">
        <f t="shared" si="33"/>
        <v>100</v>
      </c>
      <c r="G77" s="93"/>
      <c r="H77" s="93"/>
      <c r="J77" s="23"/>
      <c r="K77" s="23"/>
      <c r="L77" s="23"/>
      <c r="M77" s="34"/>
      <c r="N77" s="23"/>
      <c r="O77" s="22"/>
      <c r="P77" s="23"/>
      <c r="Q77" s="23"/>
      <c r="R77" s="23"/>
    </row>
    <row r="78" spans="1:18" s="6" customFormat="1" ht="21.75" customHeight="1">
      <c r="A78" s="10"/>
      <c r="B78" s="9" t="s">
        <v>25</v>
      </c>
      <c r="C78" s="5"/>
      <c r="D78" s="41">
        <f>D79</f>
        <v>200</v>
      </c>
      <c r="E78" s="41">
        <f t="shared" ref="E78:F78" si="34">E79</f>
        <v>100</v>
      </c>
      <c r="F78" s="41">
        <f t="shared" si="34"/>
        <v>100</v>
      </c>
      <c r="G78" s="4"/>
      <c r="H78" s="4"/>
      <c r="J78" s="23"/>
      <c r="K78" s="23"/>
      <c r="L78" s="23"/>
      <c r="M78" s="34"/>
      <c r="N78" s="23"/>
      <c r="O78" s="22"/>
      <c r="P78" s="23"/>
      <c r="Q78" s="23"/>
      <c r="R78" s="23"/>
    </row>
    <row r="79" spans="1:18" s="6" customFormat="1" ht="21" customHeight="1">
      <c r="A79" s="10"/>
      <c r="B79" s="4" t="s">
        <v>22</v>
      </c>
      <c r="C79" s="3">
        <v>70</v>
      </c>
      <c r="D79" s="27">
        <f>E79+F79</f>
        <v>200</v>
      </c>
      <c r="E79" s="27">
        <v>100</v>
      </c>
      <c r="F79" s="44">
        <v>100</v>
      </c>
      <c r="G79" s="4"/>
      <c r="H79" s="4"/>
      <c r="J79" s="23"/>
      <c r="K79" s="23"/>
      <c r="L79" s="23"/>
      <c r="M79" s="34"/>
      <c r="N79" s="23"/>
      <c r="O79" s="22"/>
      <c r="P79" s="23"/>
      <c r="Q79" s="23"/>
      <c r="R79" s="23"/>
    </row>
    <row r="80" spans="1:18" s="6" customFormat="1" ht="29.25" customHeight="1">
      <c r="A80" s="10" t="s">
        <v>40</v>
      </c>
      <c r="B80" s="24" t="s">
        <v>39</v>
      </c>
      <c r="C80" s="5" t="s">
        <v>16</v>
      </c>
      <c r="D80" s="46">
        <f>D81+D83</f>
        <v>257.5</v>
      </c>
      <c r="E80" s="46">
        <f t="shared" ref="E80:F80" si="35">E81+E83</f>
        <v>40.5</v>
      </c>
      <c r="F80" s="46">
        <f t="shared" si="35"/>
        <v>217</v>
      </c>
      <c r="G80" s="93"/>
      <c r="H80" s="93"/>
      <c r="J80" s="23"/>
      <c r="K80" s="23"/>
      <c r="L80" s="23"/>
      <c r="M80" s="34"/>
      <c r="N80" s="23"/>
      <c r="O80" s="22"/>
      <c r="P80" s="23"/>
      <c r="Q80" s="23"/>
      <c r="R80" s="23"/>
    </row>
    <row r="81" spans="1:18" s="6" customFormat="1" ht="22.5" customHeight="1">
      <c r="A81" s="10"/>
      <c r="B81" s="9" t="s">
        <v>7</v>
      </c>
      <c r="C81" s="16"/>
      <c r="D81" s="41">
        <f>D82</f>
        <v>195</v>
      </c>
      <c r="E81" s="41">
        <f t="shared" ref="E81:F81" si="36">E82</f>
        <v>35</v>
      </c>
      <c r="F81" s="41">
        <f t="shared" si="36"/>
        <v>160</v>
      </c>
      <c r="G81" s="4"/>
      <c r="H81" s="4"/>
      <c r="J81" s="23"/>
      <c r="K81" s="23"/>
      <c r="L81" s="23"/>
      <c r="M81" s="34"/>
      <c r="N81" s="23"/>
      <c r="O81" s="22"/>
      <c r="P81" s="23"/>
      <c r="Q81" s="23"/>
      <c r="R81" s="23"/>
    </row>
    <row r="82" spans="1:18" s="6" customFormat="1" ht="24.75" customHeight="1">
      <c r="A82" s="10"/>
      <c r="B82" s="4" t="s">
        <v>8</v>
      </c>
      <c r="C82" s="40">
        <v>20</v>
      </c>
      <c r="D82" s="27">
        <f>E82+F82</f>
        <v>195</v>
      </c>
      <c r="E82" s="27">
        <v>35</v>
      </c>
      <c r="F82" s="44">
        <v>160</v>
      </c>
      <c r="G82" s="4"/>
      <c r="H82" s="4"/>
      <c r="J82" s="23"/>
      <c r="K82" s="23"/>
      <c r="L82" s="23"/>
      <c r="M82" s="34"/>
      <c r="N82" s="23"/>
      <c r="O82" s="22"/>
      <c r="P82" s="23"/>
      <c r="Q82" s="23"/>
      <c r="R82" s="23"/>
    </row>
    <row r="83" spans="1:18" s="6" customFormat="1" ht="24.75" customHeight="1">
      <c r="A83" s="10"/>
      <c r="B83" s="9" t="s">
        <v>25</v>
      </c>
      <c r="C83" s="5"/>
      <c r="D83" s="41">
        <f>D84</f>
        <v>62.5</v>
      </c>
      <c r="E83" s="41">
        <f t="shared" ref="E83:F83" si="37">E84</f>
        <v>5.5</v>
      </c>
      <c r="F83" s="41">
        <f t="shared" si="37"/>
        <v>57</v>
      </c>
      <c r="G83" s="4"/>
      <c r="H83" s="4"/>
      <c r="J83" s="23"/>
      <c r="K83" s="23"/>
      <c r="L83" s="23"/>
      <c r="M83" s="71"/>
      <c r="N83" s="23"/>
      <c r="O83" s="22"/>
      <c r="P83" s="23"/>
      <c r="Q83" s="23"/>
      <c r="R83" s="23"/>
    </row>
    <row r="84" spans="1:18" s="6" customFormat="1" ht="24.75" customHeight="1">
      <c r="A84" s="10"/>
      <c r="B84" s="4" t="s">
        <v>22</v>
      </c>
      <c r="C84" s="3">
        <v>70</v>
      </c>
      <c r="D84" s="27">
        <f>E84+F84</f>
        <v>62.5</v>
      </c>
      <c r="E84" s="27">
        <v>5.5</v>
      </c>
      <c r="F84" s="44">
        <v>57</v>
      </c>
      <c r="G84" s="4"/>
      <c r="H84" s="4"/>
      <c r="J84" s="23"/>
      <c r="K84" s="23"/>
      <c r="L84" s="23"/>
      <c r="M84" s="71"/>
      <c r="N84" s="23"/>
      <c r="O84" s="22"/>
      <c r="P84" s="23"/>
      <c r="Q84" s="23"/>
      <c r="R84" s="23"/>
    </row>
    <row r="85" spans="1:18" s="6" customFormat="1" ht="28.5" customHeight="1">
      <c r="A85" s="12" t="s">
        <v>20</v>
      </c>
      <c r="B85" s="12" t="s">
        <v>45</v>
      </c>
      <c r="C85" s="63">
        <v>67.099999999999994</v>
      </c>
      <c r="D85" s="46">
        <f>D86+D92</f>
        <v>131.80000000000001</v>
      </c>
      <c r="E85" s="46">
        <f t="shared" ref="E85:F85" si="38">E86+E92</f>
        <v>131.80000000000001</v>
      </c>
      <c r="F85" s="46">
        <f t="shared" si="38"/>
        <v>0</v>
      </c>
      <c r="G85" s="93"/>
      <c r="H85" s="93"/>
      <c r="J85" s="23"/>
      <c r="K85" s="23"/>
      <c r="L85" s="23"/>
      <c r="M85" s="61"/>
      <c r="N85" s="23"/>
      <c r="O85" s="22"/>
      <c r="P85" s="23"/>
      <c r="Q85" s="23"/>
      <c r="R85" s="23"/>
    </row>
    <row r="86" spans="1:18" s="6" customFormat="1" ht="28.5" customHeight="1">
      <c r="A86" s="10" t="s">
        <v>21</v>
      </c>
      <c r="B86" s="84" t="s">
        <v>52</v>
      </c>
      <c r="C86" s="62" t="s">
        <v>77</v>
      </c>
      <c r="D86" s="27">
        <f>D88</f>
        <v>125</v>
      </c>
      <c r="E86" s="27">
        <f t="shared" ref="E86:F86" si="39">E88</f>
        <v>125</v>
      </c>
      <c r="F86" s="27">
        <f t="shared" si="39"/>
        <v>0</v>
      </c>
      <c r="G86" s="4"/>
      <c r="H86" s="4"/>
      <c r="J86" s="23"/>
      <c r="K86" s="23"/>
      <c r="L86" s="23"/>
      <c r="M86" s="61"/>
      <c r="N86" s="23"/>
      <c r="O86" s="22"/>
      <c r="P86" s="23"/>
      <c r="Q86" s="23"/>
      <c r="R86" s="23"/>
    </row>
    <row r="87" spans="1:18" s="6" customFormat="1" ht="28.5" customHeight="1">
      <c r="A87" s="10"/>
      <c r="B87" s="24" t="s">
        <v>75</v>
      </c>
      <c r="C87" s="40"/>
      <c r="D87" s="27">
        <f>D88</f>
        <v>125</v>
      </c>
      <c r="E87" s="27">
        <f t="shared" ref="E87:F87" si="40">E88</f>
        <v>125</v>
      </c>
      <c r="F87" s="27">
        <f t="shared" si="40"/>
        <v>0</v>
      </c>
      <c r="G87" s="4"/>
      <c r="H87" s="4"/>
      <c r="J87" s="23"/>
      <c r="K87" s="23"/>
      <c r="L87" s="23"/>
      <c r="M87" s="74"/>
      <c r="N87" s="23"/>
      <c r="O87" s="22"/>
      <c r="P87" s="23"/>
      <c r="Q87" s="23"/>
      <c r="R87" s="23"/>
    </row>
    <row r="88" spans="1:18" s="6" customFormat="1" ht="22.5" customHeight="1">
      <c r="A88" s="10"/>
      <c r="B88" s="9" t="s">
        <v>25</v>
      </c>
      <c r="C88" s="40"/>
      <c r="D88" s="27">
        <f>D89</f>
        <v>125</v>
      </c>
      <c r="E88" s="27">
        <f t="shared" ref="E88:F88" si="41">E89</f>
        <v>125</v>
      </c>
      <c r="F88" s="27">
        <f t="shared" si="41"/>
        <v>0</v>
      </c>
      <c r="G88" s="4"/>
      <c r="H88" s="4"/>
      <c r="J88" s="23"/>
      <c r="K88" s="23"/>
      <c r="L88" s="23"/>
      <c r="M88" s="61"/>
      <c r="N88" s="23"/>
      <c r="O88" s="22"/>
      <c r="P88" s="23"/>
      <c r="Q88" s="23"/>
      <c r="R88" s="23"/>
    </row>
    <row r="89" spans="1:18" s="6" customFormat="1" ht="19.5" customHeight="1">
      <c r="A89" s="10"/>
      <c r="B89" s="9" t="s">
        <v>61</v>
      </c>
      <c r="C89" s="62">
        <v>56.16</v>
      </c>
      <c r="D89" s="27">
        <f>D90+D91</f>
        <v>125</v>
      </c>
      <c r="E89" s="27">
        <f t="shared" ref="E89:F89" si="42">E90+E91</f>
        <v>125</v>
      </c>
      <c r="F89" s="27">
        <f t="shared" si="42"/>
        <v>0</v>
      </c>
      <c r="G89" s="4"/>
      <c r="H89" s="4"/>
      <c r="J89" s="23"/>
      <c r="K89" s="23"/>
      <c r="L89" s="23"/>
      <c r="M89" s="61"/>
      <c r="N89" s="23"/>
      <c r="O89" s="22"/>
      <c r="P89" s="23"/>
      <c r="Q89" s="23"/>
      <c r="R89" s="23"/>
    </row>
    <row r="90" spans="1:18" s="6" customFormat="1" ht="19.5" customHeight="1">
      <c r="A90" s="10"/>
      <c r="B90" s="4" t="s">
        <v>66</v>
      </c>
      <c r="C90" s="62" t="s">
        <v>63</v>
      </c>
      <c r="D90" s="27">
        <f>E90</f>
        <v>63</v>
      </c>
      <c r="E90" s="27">
        <v>63</v>
      </c>
      <c r="F90" s="27"/>
      <c r="G90" s="4"/>
      <c r="H90" s="4"/>
      <c r="J90" s="23"/>
      <c r="K90" s="23"/>
      <c r="L90" s="23"/>
      <c r="M90" s="70"/>
      <c r="N90" s="23"/>
      <c r="O90" s="22"/>
      <c r="P90" s="23"/>
      <c r="Q90" s="23"/>
      <c r="R90" s="23"/>
    </row>
    <row r="91" spans="1:18" s="6" customFormat="1" ht="19.5" customHeight="1">
      <c r="A91" s="10"/>
      <c r="B91" s="4" t="s">
        <v>59</v>
      </c>
      <c r="C91" s="62" t="s">
        <v>58</v>
      </c>
      <c r="D91" s="27">
        <f>E91+F91</f>
        <v>62</v>
      </c>
      <c r="E91" s="27">
        <v>62</v>
      </c>
      <c r="F91" s="44"/>
      <c r="G91" s="4"/>
      <c r="H91" s="4"/>
      <c r="J91" s="23"/>
      <c r="K91" s="23"/>
      <c r="L91" s="23"/>
      <c r="M91" s="66"/>
      <c r="N91" s="23"/>
      <c r="O91" s="22"/>
      <c r="P91" s="23"/>
      <c r="Q91" s="23"/>
      <c r="R91" s="23"/>
    </row>
    <row r="92" spans="1:18" ht="28.5" customHeight="1">
      <c r="A92" s="3" t="s">
        <v>72</v>
      </c>
      <c r="B92" s="3" t="s">
        <v>71</v>
      </c>
      <c r="C92" s="3" t="s">
        <v>76</v>
      </c>
      <c r="D92" s="94">
        <f>D94</f>
        <v>6.8</v>
      </c>
      <c r="E92" s="94">
        <f t="shared" ref="E92:F92" si="43">E94</f>
        <v>6.8</v>
      </c>
      <c r="F92" s="80">
        <f t="shared" si="43"/>
        <v>0</v>
      </c>
      <c r="G92" s="95"/>
      <c r="H92" s="95"/>
      <c r="J92" s="6"/>
      <c r="K92" s="6"/>
      <c r="L92" s="6"/>
    </row>
    <row r="93" spans="1:18" ht="47.25" customHeight="1">
      <c r="A93" s="32"/>
      <c r="B93" s="24" t="s">
        <v>78</v>
      </c>
      <c r="C93" s="78"/>
      <c r="D93" s="92">
        <f>D94</f>
        <v>6.8</v>
      </c>
      <c r="E93" s="92">
        <f t="shared" ref="E93:F93" si="44">E94</f>
        <v>6.8</v>
      </c>
      <c r="F93" s="4">
        <f t="shared" si="44"/>
        <v>0</v>
      </c>
      <c r="G93" s="78"/>
      <c r="H93" s="78"/>
      <c r="J93" s="6"/>
      <c r="K93" s="6"/>
      <c r="L93" s="6"/>
      <c r="O93" s="6"/>
    </row>
    <row r="94" spans="1:18" ht="19.5" customHeight="1">
      <c r="A94" s="32"/>
      <c r="B94" s="9" t="s">
        <v>25</v>
      </c>
      <c r="C94" s="78"/>
      <c r="D94" s="92">
        <f>D96</f>
        <v>6.8</v>
      </c>
      <c r="E94" s="92">
        <f>E96</f>
        <v>6.8</v>
      </c>
      <c r="F94" s="4"/>
      <c r="G94" s="78"/>
      <c r="H94" s="78"/>
      <c r="J94" s="6"/>
      <c r="K94" s="6"/>
      <c r="L94" s="6"/>
    </row>
    <row r="95" spans="1:18" ht="24" customHeight="1">
      <c r="A95" s="32"/>
      <c r="B95" s="9" t="s">
        <v>74</v>
      </c>
      <c r="C95" s="79">
        <v>56.17</v>
      </c>
      <c r="D95" s="92">
        <f>D96</f>
        <v>6.8</v>
      </c>
      <c r="E95" s="92">
        <f t="shared" ref="E95:F95" si="45">E96</f>
        <v>6.8</v>
      </c>
      <c r="F95" s="4">
        <f t="shared" si="45"/>
        <v>0</v>
      </c>
      <c r="G95" s="78"/>
      <c r="H95" s="78"/>
      <c r="J95" s="6"/>
      <c r="K95" s="6"/>
      <c r="L95" s="6"/>
    </row>
    <row r="96" spans="1:18" ht="27" customHeight="1">
      <c r="A96" s="32"/>
      <c r="B96" s="4" t="s">
        <v>59</v>
      </c>
      <c r="C96" s="5" t="s">
        <v>73</v>
      </c>
      <c r="D96" s="92">
        <f>E96</f>
        <v>6.8</v>
      </c>
      <c r="E96" s="92">
        <v>6.8</v>
      </c>
      <c r="F96" s="4"/>
      <c r="G96" s="78"/>
      <c r="H96" s="78"/>
      <c r="J96" s="15"/>
      <c r="K96" s="15"/>
      <c r="L96" s="15"/>
    </row>
    <row r="97" spans="1:8" ht="27" customHeight="1">
      <c r="A97" s="3" t="s">
        <v>82</v>
      </c>
      <c r="B97" s="89" t="s">
        <v>83</v>
      </c>
      <c r="C97" s="90">
        <v>68.099999999999994</v>
      </c>
      <c r="D97" s="91">
        <f>D98+D102</f>
        <v>905</v>
      </c>
      <c r="E97" s="91">
        <f t="shared" ref="E97:H97" si="46">E98+E102</f>
        <v>115</v>
      </c>
      <c r="F97" s="91">
        <f t="shared" si="46"/>
        <v>200</v>
      </c>
      <c r="G97" s="91">
        <f t="shared" si="46"/>
        <v>300</v>
      </c>
      <c r="H97" s="91">
        <f t="shared" si="46"/>
        <v>290</v>
      </c>
    </row>
    <row r="98" spans="1:8" ht="33.75" customHeight="1">
      <c r="A98" s="3" t="s">
        <v>84</v>
      </c>
      <c r="B98" s="88" t="s">
        <v>86</v>
      </c>
      <c r="C98" s="4"/>
      <c r="D98" s="94">
        <f>D99</f>
        <v>455</v>
      </c>
      <c r="E98" s="94">
        <f t="shared" ref="E98:H98" si="47">E99</f>
        <v>55</v>
      </c>
      <c r="F98" s="94">
        <f t="shared" si="47"/>
        <v>100</v>
      </c>
      <c r="G98" s="94">
        <f t="shared" si="47"/>
        <v>150</v>
      </c>
      <c r="H98" s="94">
        <f t="shared" si="47"/>
        <v>150</v>
      </c>
    </row>
    <row r="99" spans="1:8" ht="18.75" customHeight="1">
      <c r="A99" s="32"/>
      <c r="B99" s="9" t="s">
        <v>7</v>
      </c>
      <c r="C99" s="87"/>
      <c r="D99" s="92">
        <f>D100+D101</f>
        <v>455</v>
      </c>
      <c r="E99" s="92">
        <f t="shared" ref="E99:H99" si="48">E100+E101</f>
        <v>55</v>
      </c>
      <c r="F99" s="92">
        <f t="shared" si="48"/>
        <v>100</v>
      </c>
      <c r="G99" s="92">
        <f t="shared" si="48"/>
        <v>150</v>
      </c>
      <c r="H99" s="92">
        <f t="shared" si="48"/>
        <v>150</v>
      </c>
    </row>
    <row r="100" spans="1:8" ht="19.5" customHeight="1">
      <c r="A100" s="32"/>
      <c r="B100" s="4" t="s">
        <v>81</v>
      </c>
      <c r="C100" s="5">
        <v>10</v>
      </c>
      <c r="D100" s="92">
        <f>E100+F100+G100+H100</f>
        <v>266</v>
      </c>
      <c r="E100" s="92">
        <v>16</v>
      </c>
      <c r="F100" s="92">
        <v>50</v>
      </c>
      <c r="G100" s="92">
        <v>100</v>
      </c>
      <c r="H100" s="92">
        <v>100</v>
      </c>
    </row>
    <row r="101" spans="1:8" ht="21" customHeight="1">
      <c r="A101" s="32"/>
      <c r="B101" s="4" t="s">
        <v>8</v>
      </c>
      <c r="C101" s="5">
        <v>20</v>
      </c>
      <c r="D101" s="92">
        <f>E101+F101+G101+H101</f>
        <v>189</v>
      </c>
      <c r="E101" s="92">
        <v>39</v>
      </c>
      <c r="F101" s="92">
        <v>50</v>
      </c>
      <c r="G101" s="92">
        <v>50</v>
      </c>
      <c r="H101" s="92">
        <v>50</v>
      </c>
    </row>
    <row r="102" spans="1:8" ht="30.75" customHeight="1">
      <c r="A102" s="3" t="s">
        <v>85</v>
      </c>
      <c r="B102" s="88" t="s">
        <v>87</v>
      </c>
      <c r="C102" s="4"/>
      <c r="D102" s="94">
        <f>D103</f>
        <v>450</v>
      </c>
      <c r="E102" s="94">
        <f t="shared" ref="E102:H102" si="49">E103</f>
        <v>60</v>
      </c>
      <c r="F102" s="94">
        <f t="shared" si="49"/>
        <v>100</v>
      </c>
      <c r="G102" s="94">
        <f t="shared" si="49"/>
        <v>150</v>
      </c>
      <c r="H102" s="94">
        <f t="shared" si="49"/>
        <v>140</v>
      </c>
    </row>
    <row r="103" spans="1:8" ht="20.25" customHeight="1">
      <c r="A103" s="32"/>
      <c r="B103" s="9" t="s">
        <v>7</v>
      </c>
      <c r="C103" s="87"/>
      <c r="D103" s="92">
        <f>D104+D105</f>
        <v>450</v>
      </c>
      <c r="E103" s="92">
        <f t="shared" ref="E103:H103" si="50">E104+E105</f>
        <v>60</v>
      </c>
      <c r="F103" s="92">
        <f t="shared" si="50"/>
        <v>100</v>
      </c>
      <c r="G103" s="92">
        <f t="shared" si="50"/>
        <v>150</v>
      </c>
      <c r="H103" s="92">
        <f t="shared" si="50"/>
        <v>140</v>
      </c>
    </row>
    <row r="104" spans="1:8" ht="23.25" customHeight="1">
      <c r="A104" s="32"/>
      <c r="B104" s="4" t="s">
        <v>81</v>
      </c>
      <c r="C104" s="5">
        <v>10</v>
      </c>
      <c r="D104" s="92">
        <f>E104+F104+G104+H104</f>
        <v>261</v>
      </c>
      <c r="E104" s="92">
        <v>21</v>
      </c>
      <c r="F104" s="92">
        <v>50</v>
      </c>
      <c r="G104" s="92">
        <v>100</v>
      </c>
      <c r="H104" s="92">
        <v>90</v>
      </c>
    </row>
    <row r="105" spans="1:8" ht="21.75" customHeight="1">
      <c r="A105" s="32"/>
      <c r="B105" s="4" t="s">
        <v>8</v>
      </c>
      <c r="C105" s="5">
        <v>20</v>
      </c>
      <c r="D105" s="92">
        <f>E105+F105+G105+H105</f>
        <v>189</v>
      </c>
      <c r="E105" s="92">
        <v>39</v>
      </c>
      <c r="F105" s="92">
        <v>50</v>
      </c>
      <c r="G105" s="92">
        <v>50</v>
      </c>
      <c r="H105" s="92">
        <v>50</v>
      </c>
    </row>
  </sheetData>
  <mergeCells count="5">
    <mergeCell ref="B9:F9"/>
    <mergeCell ref="A10:F10"/>
    <mergeCell ref="C4:F4"/>
    <mergeCell ref="C2:F2"/>
    <mergeCell ref="B8:F8"/>
  </mergeCells>
  <pageMargins left="0.42" right="0.19685039370078741" top="0.39" bottom="0.19685039370078741" header="0.3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</vt:lpstr>
      <vt:lpstr>'ANEXA 2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2014-02-26T14:13:04Z</cp:lastPrinted>
  <dcterms:created xsi:type="dcterms:W3CDTF">2012-01-03T09:20:27Z</dcterms:created>
  <dcterms:modified xsi:type="dcterms:W3CDTF">2014-02-27T09:13:52Z</dcterms:modified>
</cp:coreProperties>
</file>