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1   " sheetId="8" r:id="rId1"/>
  </sheets>
  <definedNames>
    <definedName name="_xlnm.Print_Titles" localSheetId="0">'anexa 1   '!$10:$10</definedName>
  </definedNames>
  <calcPr calcId="125725"/>
</workbook>
</file>

<file path=xl/calcChain.xml><?xml version="1.0" encoding="utf-8"?>
<calcChain xmlns="http://schemas.openxmlformats.org/spreadsheetml/2006/main">
  <c r="E54" i="8"/>
  <c r="F60"/>
  <c r="G60"/>
  <c r="H60"/>
  <c r="E60"/>
  <c r="D13"/>
  <c r="D14"/>
  <c r="F16" l="1"/>
  <c r="G16"/>
  <c r="H16"/>
  <c r="C68"/>
  <c r="F53"/>
  <c r="G53"/>
  <c r="H53"/>
  <c r="E53"/>
  <c r="F56"/>
  <c r="G56"/>
  <c r="H56"/>
  <c r="E56"/>
  <c r="F39"/>
  <c r="F38" s="1"/>
  <c r="G39"/>
  <c r="G38" s="1"/>
  <c r="H39"/>
  <c r="H38" s="1"/>
  <c r="E15"/>
  <c r="E30"/>
  <c r="D36"/>
  <c r="F12"/>
  <c r="G12"/>
  <c r="H12"/>
  <c r="F22"/>
  <c r="F21" s="1"/>
  <c r="G22"/>
  <c r="G21" s="1"/>
  <c r="H22"/>
  <c r="H21" s="1"/>
  <c r="E22"/>
  <c r="E21" s="1"/>
  <c r="E12" l="1"/>
  <c r="D15"/>
  <c r="D21"/>
  <c r="D22"/>
  <c r="D23"/>
  <c r="F34"/>
  <c r="F33" s="1"/>
  <c r="G34"/>
  <c r="G33" s="1"/>
  <c r="H34"/>
  <c r="H33" s="1"/>
  <c r="E34"/>
  <c r="E33" s="1"/>
  <c r="F59"/>
  <c r="G59"/>
  <c r="H59"/>
  <c r="E59"/>
  <c r="H55"/>
  <c r="F55"/>
  <c r="G55"/>
  <c r="E55"/>
  <c r="F52"/>
  <c r="G52"/>
  <c r="H52"/>
  <c r="F49"/>
  <c r="F48" s="1"/>
  <c r="G49"/>
  <c r="G48" s="1"/>
  <c r="H49"/>
  <c r="H48" s="1"/>
  <c r="D54"/>
  <c r="D57"/>
  <c r="D58"/>
  <c r="D61"/>
  <c r="F51" l="1"/>
  <c r="F47" s="1"/>
  <c r="G51"/>
  <c r="G47" s="1"/>
  <c r="H51"/>
  <c r="H47" s="1"/>
  <c r="D60"/>
  <c r="D59"/>
  <c r="D55"/>
  <c r="D56"/>
  <c r="F30" l="1"/>
  <c r="F29" s="1"/>
  <c r="G30"/>
  <c r="G29" s="1"/>
  <c r="H30"/>
  <c r="H29" s="1"/>
  <c r="E29"/>
  <c r="F26"/>
  <c r="F25" s="1"/>
  <c r="F24" s="1"/>
  <c r="G26"/>
  <c r="G25" s="1"/>
  <c r="G24" s="1"/>
  <c r="H26"/>
  <c r="H25" s="1"/>
  <c r="H24" s="1"/>
  <c r="E26"/>
  <c r="E25" s="1"/>
  <c r="D28"/>
  <c r="D31"/>
  <c r="D33"/>
  <c r="D34"/>
  <c r="D35"/>
  <c r="E24" l="1"/>
  <c r="D29"/>
  <c r="D30"/>
  <c r="F45" l="1"/>
  <c r="G45"/>
  <c r="H45"/>
  <c r="E45"/>
  <c r="D12" l="1"/>
  <c r="E39" l="1"/>
  <c r="E17"/>
  <c r="E16" s="1"/>
  <c r="F37"/>
  <c r="G37"/>
  <c r="H37"/>
  <c r="D40" l="1"/>
  <c r="D41"/>
  <c r="D42"/>
  <c r="F44" l="1"/>
  <c r="F43" s="1"/>
  <c r="F20" s="1"/>
  <c r="G44"/>
  <c r="G43" s="1"/>
  <c r="G20" s="1"/>
  <c r="H44"/>
  <c r="H43" s="1"/>
  <c r="H20" s="1"/>
  <c r="E44"/>
  <c r="E43" s="1"/>
  <c r="D46"/>
  <c r="F11"/>
  <c r="G11"/>
  <c r="H11"/>
  <c r="D50"/>
  <c r="G62" l="1"/>
  <c r="D44"/>
  <c r="D45"/>
  <c r="H62"/>
  <c r="F62"/>
  <c r="D53" l="1"/>
  <c r="E49"/>
  <c r="D49" s="1"/>
  <c r="D39"/>
  <c r="D27"/>
  <c r="D19"/>
  <c r="D18"/>
  <c r="D17" l="1"/>
  <c r="D26"/>
  <c r="E52"/>
  <c r="E51" s="1"/>
  <c r="E38"/>
  <c r="E37" s="1"/>
  <c r="E48"/>
  <c r="D48" s="1"/>
  <c r="E47" l="1"/>
  <c r="E20" s="1"/>
  <c r="D16"/>
  <c r="E11"/>
  <c r="D11" s="1"/>
  <c r="D38"/>
  <c r="D52"/>
  <c r="D25"/>
  <c r="D24"/>
  <c r="D43" l="1"/>
  <c r="D51"/>
  <c r="D47"/>
  <c r="D37"/>
  <c r="D20" l="1"/>
  <c r="E62" l="1"/>
  <c r="D62" s="1"/>
</calcChain>
</file>

<file path=xl/sharedStrings.xml><?xml version="1.0" encoding="utf-8"?>
<sst xmlns="http://schemas.openxmlformats.org/spreadsheetml/2006/main" count="113" uniqueCount="82">
  <si>
    <t>INFLUENTE</t>
  </si>
  <si>
    <t>Nr. Crt.</t>
  </si>
  <si>
    <t>COD</t>
  </si>
  <si>
    <t>A</t>
  </si>
  <si>
    <t>B</t>
  </si>
  <si>
    <t>D</t>
  </si>
  <si>
    <t>CONSILIUL JUDETEAN ARGES</t>
  </si>
  <si>
    <t>mii lei</t>
  </si>
  <si>
    <t>SECTIUNEA DE DEZVOLTARE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</si>
  <si>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</si>
  <si>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Cheltuieli de capital</t>
  </si>
  <si>
    <t>Subventii de la bugetul de stat catre bugetele locale necesare sustinerii derularii proiectelor finantate din FEN postaderare</t>
  </si>
  <si>
    <t>42.02.20</t>
  </si>
  <si>
    <t>Finantare nationala</t>
  </si>
  <si>
    <t>56.01.01</t>
  </si>
  <si>
    <t>ASISTENTA SOCIALA</t>
  </si>
  <si>
    <t>68.02</t>
  </si>
  <si>
    <t>TRANSPORTURI</t>
  </si>
  <si>
    <t>Drumuri si poduri judetene</t>
  </si>
  <si>
    <t>84.02.03.01</t>
  </si>
  <si>
    <t>84.02</t>
  </si>
  <si>
    <t>C</t>
  </si>
  <si>
    <t>Finantare de la Uniunea Europeana</t>
  </si>
  <si>
    <t>56.01.02</t>
  </si>
  <si>
    <t>Cheltuieli neeligibile</t>
  </si>
  <si>
    <t>56.01.03</t>
  </si>
  <si>
    <t>EXCEDENT</t>
  </si>
  <si>
    <t xml:space="preserve"> DENUMIRE INDICATORI</t>
  </si>
  <si>
    <t>LA BUGETUL LOCAL PE ANUL 2014</t>
  </si>
  <si>
    <t>Alte cheltuieli in domeniul transporturilor</t>
  </si>
  <si>
    <t>84.02.50</t>
  </si>
  <si>
    <t xml:space="preserve">SECTIUNEA DE DEZVOLTARE   </t>
  </si>
  <si>
    <t>Sume FEN postaderare in contul platilor efectuate in anii precedenti- Fondul European de Dezvoltare Regionala</t>
  </si>
  <si>
    <t>45.02.01.02</t>
  </si>
  <si>
    <t>TRIM I</t>
  </si>
  <si>
    <t>SECTIUNEA DE FUNCTIONARE</t>
  </si>
  <si>
    <t>E</t>
  </si>
  <si>
    <t>Subventii primite de la bugetul de stat pentru finantarea investitiilor pentru institutiile publice de asistenta sociala</t>
  </si>
  <si>
    <t>42.02.52</t>
  </si>
  <si>
    <t>AUTORITATI EXECUTIVE</t>
  </si>
  <si>
    <t>51.02</t>
  </si>
  <si>
    <t>CULTURA , RECREERE SI RELIGIE</t>
  </si>
  <si>
    <t>67.02</t>
  </si>
  <si>
    <t>Unitatea de asistenta medico-sociala Suici</t>
  </si>
  <si>
    <t xml:space="preserve">Cheltuieli de capital </t>
  </si>
  <si>
    <t>TRIM.II</t>
  </si>
  <si>
    <t>TRIM. III</t>
  </si>
  <si>
    <t>TRIM. IV</t>
  </si>
  <si>
    <t>68.02.04</t>
  </si>
  <si>
    <t>Cheltuieli cu bunuri si servicii</t>
  </si>
  <si>
    <t>51.01.39</t>
  </si>
  <si>
    <t xml:space="preserve">                       ANEXA 1</t>
  </si>
  <si>
    <t xml:space="preserve"> ANUL 2014</t>
  </si>
  <si>
    <t>la Hotararea C. J. Arges nr. _____ / __.03.2014</t>
  </si>
  <si>
    <t>PROIECT " Muzeul Judetean Arges - mostenire culturala, istorie si continuitate</t>
  </si>
  <si>
    <t>67.02.03.02</t>
  </si>
  <si>
    <t>Subventii din bugetul de stat pt finantarea unitatilor de asistenta medico-sociala</t>
  </si>
  <si>
    <t>42.02.35</t>
  </si>
  <si>
    <t>Camin Persoane Varstnice Mozaceni</t>
  </si>
  <si>
    <t>SANATATE</t>
  </si>
  <si>
    <t>66.02</t>
  </si>
  <si>
    <t>Unitatea de asistenta medico-sociala Calinesti</t>
  </si>
  <si>
    <t>66.02.06.03</t>
  </si>
  <si>
    <t xml:space="preserve">SECTIUNEA DE FUNCTIONARE  </t>
  </si>
  <si>
    <t>Transferuri din bugetele locale pentru finantarea unitatilor medico-sociale pt. cheltuieli personal</t>
  </si>
  <si>
    <t>Unitatea de asistenta medico-sociala Dedulesti</t>
  </si>
  <si>
    <t>Transferuri din bugetele locale pentru finantarea unitatilor medico-sociale pt. cheltuieli cu bunuri si servicii</t>
  </si>
  <si>
    <t>Drumuri si poduri judetene  -  investitii</t>
  </si>
  <si>
    <t>TOTAL</t>
  </si>
  <si>
    <t xml:space="preserve"> Proiect “Modernizarea DJ 703I : Musatesti (DN 73C) – Bradulet  - Bradetu – Poienile Valsanului in vederea imbunatatirii si dezvoltarii infrastructurii de turism, km 28 + 822 – 53 + 600 , L = 24.778 Km”</t>
  </si>
  <si>
    <r>
      <t xml:space="preserve"> </t>
    </r>
    <r>
      <rPr>
        <b/>
        <sz val="10"/>
        <rFont val="Times New Roman"/>
        <family val="1"/>
        <charset val="238"/>
      </rPr>
      <t>PROIECT</t>
    </r>
    <r>
      <rPr>
        <sz val="10"/>
        <rFont val="Times New Roman"/>
        <family val="1"/>
        <charset val="238"/>
      </rPr>
      <t xml:space="preserve"> “</t>
    </r>
    <r>
      <rPr>
        <b/>
        <sz val="10"/>
        <rFont val="Times New Roman"/>
        <family val="1"/>
        <charset val="238"/>
      </rPr>
      <t xml:space="preserve">Modernizarea DJ 703I </t>
    </r>
    <r>
      <rPr>
        <sz val="10"/>
        <rFont val="Times New Roman"/>
        <family val="1"/>
        <charset val="238"/>
      </rPr>
      <t>: Musatesti (DN 73C) – Bradulet  - Bradetu – Poienile Valsanului in vederea imbunatatirii si dezvoltarii infrastructurii de turism , km 28 + 822 – 53 + 600 , L = 24.778 Km”</t>
    </r>
  </si>
  <si>
    <r>
      <t>PROIECT "Modernizarea DJ 734</t>
    </r>
    <r>
      <rPr>
        <sz val="10"/>
        <rFont val="Times New Roman"/>
        <family val="1"/>
        <charset val="238"/>
      </rPr>
      <t xml:space="preserve"> : Voinesti (DN 73) – Leresti – Voina  in vederea imbunatatirii si dezvoltarii infrastructurii de turism , km 0 + 000 – Km 19 +840 , L = 19,840 Km</t>
    </r>
    <r>
      <rPr>
        <b/>
        <sz val="10"/>
        <rFont val="Times New Roman"/>
        <family val="1"/>
        <charset val="238"/>
      </rPr>
      <t>”</t>
    </r>
  </si>
  <si>
    <r>
      <rPr>
        <b/>
        <sz val="10"/>
        <rFont val="Times New Roman"/>
        <family val="1"/>
        <charset val="238"/>
      </rPr>
      <t>PROIECT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“Modernizare DJ 730</t>
    </r>
    <r>
      <rPr>
        <sz val="10"/>
        <rFont val="Times New Roman"/>
        <family val="1"/>
        <charset val="238"/>
      </rPr>
      <t xml:space="preserve"> : Podu Dambovitei (DN 73) – Dambovicioara - Ciocanu -limita jud. Brasov  in vederea imbunatatirii si dezvoltarii infrastructurii de turism , km 0 + 000 –  9 +550 , L = 9,550 Km</t>
    </r>
    <r>
      <rPr>
        <b/>
        <sz val="10"/>
        <rFont val="Times New Roman"/>
        <family val="1"/>
        <charset val="238"/>
      </rPr>
      <t>”</t>
    </r>
  </si>
  <si>
    <t>Alte venituri din proprietate</t>
  </si>
  <si>
    <t>Alte venituri din prestari de servicii si alte activitati</t>
  </si>
  <si>
    <t>30.02.50</t>
  </si>
  <si>
    <t>33.02.50</t>
  </si>
  <si>
    <t>TOTAL  VENITURI (A+B)</t>
  </si>
  <si>
    <t>SECTIUNEA DE FUNCTIONARE (1+2+3)</t>
  </si>
  <si>
    <t>SECTIUNEA DE DEZVOLTARE (1+2+3)</t>
  </si>
  <si>
    <t>TOTAL CHELTUIELI (A+B+C+D+E)</t>
  </si>
  <si>
    <t>DEFICIT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</si>
</sst>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sz val="10"/>
      <color rgb="FFFF0000"/>
      <name val="Arial"/>
      <family val="2"/>
      <charset val="238"/>
    </font>
    <font>
      <b/>
      <sz val="10"/>
      <color rgb="FF006100"/>
      <name val="Times New Roman"/>
      <family val="1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3" borderId="0" applyNumberFormat="0" applyBorder="0" applyAlignment="0" applyProtection="0"/>
  </cellStyleXfs>
  <cellXfs count="75">
    <xf numFmtId="0" fontId="0" fillId="0" borderId="0" xfId="0"/>
    <xf numFmtId="0" fontId="6" fillId="2" borderId="1" xfId="0" applyFont="1" applyFill="1" applyBorder="1" applyAlignment="1">
      <alignment horizontal="center"/>
    </xf>
    <xf numFmtId="2" fontId="6" fillId="2" borderId="1" xfId="0" applyNumberFormat="1" applyFont="1" applyFill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2" fontId="5" fillId="2" borderId="1" xfId="0" applyNumberFormat="1" applyFont="1" applyFill="1" applyBorder="1"/>
    <xf numFmtId="0" fontId="5" fillId="2" borderId="1" xfId="0" applyFont="1" applyFill="1" applyBorder="1" applyAlignment="1">
      <alignment horizontal="center"/>
    </xf>
    <xf numFmtId="2" fontId="6" fillId="4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5" fillId="0" borderId="1" xfId="0" applyNumberFormat="1" applyFont="1" applyBorder="1"/>
    <xf numFmtId="2" fontId="6" fillId="0" borderId="1" xfId="0" applyNumberFormat="1" applyFont="1" applyBorder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6" fillId="4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wrapText="1"/>
    </xf>
    <xf numFmtId="0" fontId="5" fillId="4" borderId="1" xfId="0" applyFont="1" applyFill="1" applyBorder="1"/>
    <xf numFmtId="0" fontId="5" fillId="0" borderId="0" xfId="0" applyFont="1"/>
    <xf numFmtId="0" fontId="1" fillId="0" borderId="0" xfId="0" applyFont="1"/>
    <xf numFmtId="0" fontId="5" fillId="2" borderId="1" xfId="0" applyFont="1" applyFill="1" applyBorder="1" applyAlignment="1">
      <alignment wrapText="1"/>
    </xf>
    <xf numFmtId="0" fontId="6" fillId="4" borderId="1" xfId="0" applyFont="1" applyFill="1" applyBorder="1" applyAlignment="1">
      <alignment vertical="top" wrapText="1"/>
    </xf>
    <xf numFmtId="0" fontId="0" fillId="2" borderId="0" xfId="0" applyFill="1"/>
    <xf numFmtId="0" fontId="6" fillId="4" borderId="1" xfId="0" applyFont="1" applyFill="1" applyBorder="1" applyAlignment="1">
      <alignment horizontal="center" vertical="center"/>
    </xf>
    <xf numFmtId="0" fontId="9" fillId="4" borderId="1" xfId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/>
    </xf>
    <xf numFmtId="0" fontId="4" fillId="0" borderId="0" xfId="0" applyFont="1"/>
    <xf numFmtId="2" fontId="5" fillId="2" borderId="1" xfId="0" applyNumberFormat="1" applyFont="1" applyFill="1" applyBorder="1" applyAlignment="1">
      <alignment horizontal="right"/>
    </xf>
    <xf numFmtId="0" fontId="6" fillId="0" borderId="0" xfId="0" applyFont="1" applyAlignment="1">
      <alignment horizontal="right"/>
    </xf>
    <xf numFmtId="0" fontId="10" fillId="2" borderId="0" xfId="0" applyFont="1" applyFill="1"/>
    <xf numFmtId="0" fontId="4" fillId="2" borderId="0" xfId="0" applyFont="1" applyFill="1"/>
    <xf numFmtId="0" fontId="5" fillId="0" borderId="1" xfId="0" applyFont="1" applyFill="1" applyBorder="1" applyAlignment="1">
      <alignment wrapText="1"/>
    </xf>
    <xf numFmtId="0" fontId="5" fillId="0" borderId="1" xfId="0" applyFont="1" applyBorder="1" applyAlignment="1">
      <alignment horizontal="right"/>
    </xf>
    <xf numFmtId="0" fontId="6" fillId="0" borderId="1" xfId="0" applyFont="1" applyFill="1" applyBorder="1" applyAlignment="1">
      <alignment wrapText="1"/>
    </xf>
    <xf numFmtId="0" fontId="5" fillId="2" borderId="3" xfId="0" applyFont="1" applyFill="1" applyBorder="1"/>
    <xf numFmtId="0" fontId="6" fillId="0" borderId="1" xfId="0" applyFont="1" applyFill="1" applyBorder="1" applyAlignment="1">
      <alignment horizontal="center"/>
    </xf>
    <xf numFmtId="2" fontId="6" fillId="4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2" borderId="1" xfId="0" applyFont="1" applyFill="1" applyBorder="1"/>
    <xf numFmtId="0" fontId="6" fillId="4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4" fillId="2" borderId="1" xfId="0" applyFont="1" applyFill="1" applyBorder="1"/>
    <xf numFmtId="0" fontId="10" fillId="2" borderId="1" xfId="0" applyFont="1" applyFill="1" applyBorder="1"/>
    <xf numFmtId="0" fontId="4" fillId="4" borderId="1" xfId="0" applyFont="1" applyFill="1" applyBorder="1" applyAlignment="1">
      <alignment horizontal="center" vertical="center"/>
    </xf>
    <xf numFmtId="0" fontId="6" fillId="2" borderId="4" xfId="0" applyFont="1" applyFill="1" applyBorder="1"/>
    <xf numFmtId="0" fontId="5" fillId="2" borderId="4" xfId="0" applyFont="1" applyFill="1" applyBorder="1"/>
    <xf numFmtId="0" fontId="0" fillId="0" borderId="0" xfId="0" applyAlignment="1">
      <alignment horizontal="right"/>
    </xf>
    <xf numFmtId="0" fontId="6" fillId="2" borderId="4" xfId="0" applyFont="1" applyFill="1" applyBorder="1" applyAlignment="1">
      <alignment wrapText="1"/>
    </xf>
    <xf numFmtId="0" fontId="5" fillId="0" borderId="1" xfId="0" applyFont="1" applyBorder="1" applyAlignment="1">
      <alignment horizontal="justify"/>
    </xf>
    <xf numFmtId="0" fontId="6" fillId="0" borderId="1" xfId="0" applyFont="1" applyBorder="1"/>
    <xf numFmtId="0" fontId="5" fillId="0" borderId="1" xfId="0" applyFont="1" applyBorder="1"/>
    <xf numFmtId="0" fontId="5" fillId="2" borderId="1" xfId="0" applyFont="1" applyFill="1" applyBorder="1" applyAlignment="1">
      <alignment horizontal="left"/>
    </xf>
    <xf numFmtId="0" fontId="5" fillId="2" borderId="0" xfId="0" applyFont="1" applyFill="1" applyBorder="1"/>
    <xf numFmtId="0" fontId="6" fillId="2" borderId="0" xfId="0" applyFont="1" applyFill="1" applyBorder="1"/>
    <xf numFmtId="2" fontId="6" fillId="2" borderId="0" xfId="0" applyNumberFormat="1" applyFont="1" applyFill="1" applyBorder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8"/>
  <sheetViews>
    <sheetView tabSelected="1" workbookViewId="0">
      <selection activeCell="A3" sqref="A3:H3"/>
    </sheetView>
  </sheetViews>
  <sheetFormatPr defaultRowHeight="12.75"/>
  <cols>
    <col min="1" max="1" width="4" customWidth="1"/>
    <col min="2" max="2" width="40.5703125" customWidth="1"/>
    <col min="3" max="4" width="11" customWidth="1"/>
    <col min="5" max="5" width="10.28515625" customWidth="1"/>
    <col min="6" max="6" width="8.140625" customWidth="1"/>
    <col min="7" max="8" width="8.7109375" customWidth="1"/>
    <col min="9" max="9" width="10.140625" bestFit="1" customWidth="1"/>
  </cols>
  <sheetData>
    <row r="1" spans="1:8" s="19" customFormat="1" ht="15.75">
      <c r="A1" s="70" t="s">
        <v>6</v>
      </c>
      <c r="B1" s="70"/>
      <c r="C1" s="70"/>
      <c r="D1" s="70"/>
    </row>
    <row r="2" spans="1:8" s="18" customFormat="1" ht="15.75">
      <c r="C2" s="74" t="s">
        <v>51</v>
      </c>
      <c r="D2" s="74"/>
      <c r="E2" s="69"/>
      <c r="F2" s="69"/>
      <c r="G2" s="69"/>
      <c r="H2" s="69"/>
    </row>
    <row r="3" spans="1:8" s="18" customFormat="1" ht="15.75">
      <c r="A3" s="67" t="s">
        <v>53</v>
      </c>
      <c r="B3" s="68"/>
      <c r="C3" s="68"/>
      <c r="D3" s="68"/>
      <c r="E3" s="69"/>
      <c r="F3" s="69"/>
      <c r="G3" s="69"/>
      <c r="H3" s="69"/>
    </row>
    <row r="4" spans="1:8" s="18" customFormat="1" ht="15.75">
      <c r="A4" s="48"/>
      <c r="B4" s="49"/>
      <c r="C4" s="49"/>
      <c r="D4" s="49"/>
      <c r="E4" s="47"/>
    </row>
    <row r="5" spans="1:8" s="18" customFormat="1" ht="15.75">
      <c r="A5" s="71" t="s">
        <v>0</v>
      </c>
      <c r="B5" s="72"/>
      <c r="C5" s="72"/>
      <c r="D5" s="72"/>
      <c r="E5" s="73"/>
      <c r="F5" s="69"/>
      <c r="G5" s="69"/>
      <c r="H5" s="69"/>
    </row>
    <row r="6" spans="1:8" s="18" customFormat="1" ht="15.75">
      <c r="A6" s="71" t="s">
        <v>28</v>
      </c>
      <c r="B6" s="72"/>
      <c r="C6" s="72"/>
      <c r="D6" s="72"/>
      <c r="E6" s="73"/>
      <c r="F6" s="69"/>
      <c r="G6" s="69"/>
      <c r="H6" s="69"/>
    </row>
    <row r="7" spans="1:8" s="18" customFormat="1" ht="15.75">
      <c r="A7" s="74" t="s">
        <v>9</v>
      </c>
      <c r="B7" s="72"/>
      <c r="C7" s="72"/>
      <c r="D7" s="72"/>
      <c r="E7" s="73"/>
      <c r="F7" s="69"/>
      <c r="G7" s="69"/>
      <c r="H7" s="69"/>
    </row>
    <row r="8" spans="1:8" s="18" customFormat="1" ht="15.75">
      <c r="A8" s="44"/>
      <c r="B8" s="45"/>
      <c r="C8" s="45"/>
      <c r="D8" s="45"/>
      <c r="E8" s="46"/>
    </row>
    <row r="9" spans="1:8" ht="15.75">
      <c r="C9" s="50"/>
      <c r="H9" s="40" t="s">
        <v>7</v>
      </c>
    </row>
    <row r="10" spans="1:8" ht="31.5" customHeight="1">
      <c r="A10" s="39" t="s">
        <v>1</v>
      </c>
      <c r="B10" s="23" t="s">
        <v>27</v>
      </c>
      <c r="C10" s="23" t="s">
        <v>2</v>
      </c>
      <c r="D10" s="24" t="s">
        <v>52</v>
      </c>
      <c r="E10" s="23" t="s">
        <v>34</v>
      </c>
      <c r="F10" s="55" t="s">
        <v>45</v>
      </c>
      <c r="G10" s="55" t="s">
        <v>46</v>
      </c>
      <c r="H10" s="55" t="s">
        <v>47</v>
      </c>
    </row>
    <row r="11" spans="1:8" ht="16.5" customHeight="1">
      <c r="A11" s="12"/>
      <c r="B11" s="13" t="s">
        <v>77</v>
      </c>
      <c r="C11" s="14"/>
      <c r="D11" s="7">
        <f>E11+F11+G11+H11</f>
        <v>1124.9999999999998</v>
      </c>
      <c r="E11" s="7">
        <f>E12+E16</f>
        <v>835.28</v>
      </c>
      <c r="F11" s="7">
        <f t="shared" ref="F11:H11" si="0">F12+F16</f>
        <v>96.57</v>
      </c>
      <c r="G11" s="7">
        <f t="shared" si="0"/>
        <v>96.57</v>
      </c>
      <c r="H11" s="7">
        <f t="shared" si="0"/>
        <v>96.58</v>
      </c>
    </row>
    <row r="12" spans="1:8" ht="16.5" customHeight="1">
      <c r="A12" s="13" t="s">
        <v>3</v>
      </c>
      <c r="B12" s="42" t="s">
        <v>78</v>
      </c>
      <c r="C12" s="14"/>
      <c r="D12" s="7">
        <f t="shared" ref="D12:D16" si="1">E12+F12+G12+H12</f>
        <v>364.28999999999996</v>
      </c>
      <c r="E12" s="7">
        <f>E15</f>
        <v>74.569999999999993</v>
      </c>
      <c r="F12" s="7">
        <f t="shared" ref="F12:H12" si="2">F15</f>
        <v>96.57</v>
      </c>
      <c r="G12" s="7">
        <f t="shared" si="2"/>
        <v>96.57</v>
      </c>
      <c r="H12" s="7">
        <f t="shared" si="2"/>
        <v>96.58</v>
      </c>
    </row>
    <row r="13" spans="1:8" ht="16.5" customHeight="1">
      <c r="A13" s="6">
        <v>1</v>
      </c>
      <c r="B13" s="63" t="s">
        <v>73</v>
      </c>
      <c r="C13" s="6" t="s">
        <v>75</v>
      </c>
      <c r="D13" s="7">
        <f t="shared" si="1"/>
        <v>-18</v>
      </c>
      <c r="E13" s="5">
        <v>-4</v>
      </c>
      <c r="F13" s="5">
        <v>-5</v>
      </c>
      <c r="G13" s="5">
        <v>-4</v>
      </c>
      <c r="H13" s="5">
        <v>-5</v>
      </c>
    </row>
    <row r="14" spans="1:8" ht="16.5" customHeight="1">
      <c r="A14" s="6">
        <v>2</v>
      </c>
      <c r="B14" s="63" t="s">
        <v>74</v>
      </c>
      <c r="C14" s="6" t="s">
        <v>76</v>
      </c>
      <c r="D14" s="7">
        <f t="shared" si="1"/>
        <v>18</v>
      </c>
      <c r="E14" s="5">
        <v>4</v>
      </c>
      <c r="F14" s="5">
        <v>5</v>
      </c>
      <c r="G14" s="5">
        <v>4</v>
      </c>
      <c r="H14" s="5">
        <v>5</v>
      </c>
    </row>
    <row r="15" spans="1:8" ht="29.25" customHeight="1">
      <c r="A15" s="6">
        <v>3</v>
      </c>
      <c r="B15" s="20" t="s">
        <v>56</v>
      </c>
      <c r="C15" s="6" t="s">
        <v>57</v>
      </c>
      <c r="D15" s="7">
        <f t="shared" si="1"/>
        <v>364.28999999999996</v>
      </c>
      <c r="E15" s="5">
        <f>96.57-22</f>
        <v>74.569999999999993</v>
      </c>
      <c r="F15" s="5">
        <v>96.57</v>
      </c>
      <c r="G15" s="5">
        <v>96.57</v>
      </c>
      <c r="H15" s="5">
        <v>96.58</v>
      </c>
    </row>
    <row r="16" spans="1:8" ht="18" customHeight="1">
      <c r="A16" s="13" t="s">
        <v>4</v>
      </c>
      <c r="B16" s="14" t="s">
        <v>79</v>
      </c>
      <c r="C16" s="13"/>
      <c r="D16" s="7">
        <f t="shared" si="1"/>
        <v>760.71</v>
      </c>
      <c r="E16" s="25">
        <f>E17+E18+E19</f>
        <v>760.71</v>
      </c>
      <c r="F16" s="25">
        <f t="shared" ref="F16:H16" si="3">F17+F18+F19</f>
        <v>0</v>
      </c>
      <c r="G16" s="25">
        <f t="shared" si="3"/>
        <v>0</v>
      </c>
      <c r="H16" s="25">
        <f t="shared" si="3"/>
        <v>0</v>
      </c>
    </row>
    <row r="17" spans="1:8" ht="39" customHeight="1">
      <c r="A17" s="6">
        <v>1</v>
      </c>
      <c r="B17" s="4" t="s">
        <v>11</v>
      </c>
      <c r="C17" s="3" t="s">
        <v>12</v>
      </c>
      <c r="D17" s="7">
        <f t="shared" ref="D17:D61" si="4">E17+F17+G17+H17</f>
        <v>109.06</v>
      </c>
      <c r="E17" s="30">
        <f>38.32+70.74</f>
        <v>109.06</v>
      </c>
      <c r="F17" s="51"/>
      <c r="G17" s="51"/>
      <c r="H17" s="51"/>
    </row>
    <row r="18" spans="1:8" ht="39" customHeight="1">
      <c r="A18" s="6">
        <v>2</v>
      </c>
      <c r="B18" s="4" t="s">
        <v>37</v>
      </c>
      <c r="C18" s="3" t="s">
        <v>38</v>
      </c>
      <c r="D18" s="7">
        <f t="shared" si="4"/>
        <v>439.08</v>
      </c>
      <c r="E18" s="30">
        <v>439.08</v>
      </c>
      <c r="F18" s="51"/>
      <c r="G18" s="51"/>
      <c r="H18" s="51"/>
    </row>
    <row r="19" spans="1:8" ht="37.5" customHeight="1">
      <c r="A19" s="3">
        <v>3</v>
      </c>
      <c r="B19" s="4" t="s">
        <v>32</v>
      </c>
      <c r="C19" s="3" t="s">
        <v>33</v>
      </c>
      <c r="D19" s="7">
        <f t="shared" si="4"/>
        <v>212.57</v>
      </c>
      <c r="E19" s="35">
        <v>212.57</v>
      </c>
      <c r="F19" s="52"/>
      <c r="G19" s="52"/>
      <c r="H19" s="51"/>
    </row>
    <row r="20" spans="1:8" ht="16.5" customHeight="1">
      <c r="A20" s="14"/>
      <c r="B20" s="15" t="s">
        <v>80</v>
      </c>
      <c r="C20" s="13"/>
      <c r="D20" s="7">
        <f t="shared" si="4"/>
        <v>6224.9999999999991</v>
      </c>
      <c r="E20" s="7">
        <f>E21+E24+E37+E43+E47</f>
        <v>5935.28</v>
      </c>
      <c r="F20" s="7">
        <f t="shared" ref="F20:H20" si="5">F21+F24+F37+F43+F47</f>
        <v>96.57</v>
      </c>
      <c r="G20" s="7">
        <f t="shared" si="5"/>
        <v>96.57</v>
      </c>
      <c r="H20" s="7">
        <f t="shared" si="5"/>
        <v>96.58</v>
      </c>
    </row>
    <row r="21" spans="1:8" ht="16.5" customHeight="1">
      <c r="A21" s="13" t="s">
        <v>3</v>
      </c>
      <c r="B21" s="16" t="s">
        <v>39</v>
      </c>
      <c r="C21" s="13" t="s">
        <v>40</v>
      </c>
      <c r="D21" s="7">
        <f t="shared" si="4"/>
        <v>7.6</v>
      </c>
      <c r="E21" s="7">
        <f>E22</f>
        <v>7.6</v>
      </c>
      <c r="F21" s="7">
        <f t="shared" ref="F21:H22" si="6">F22</f>
        <v>0</v>
      </c>
      <c r="G21" s="7">
        <f t="shared" si="6"/>
        <v>0</v>
      </c>
      <c r="H21" s="7">
        <f t="shared" si="6"/>
        <v>0</v>
      </c>
    </row>
    <row r="22" spans="1:8" ht="16.5" customHeight="1">
      <c r="A22" s="41"/>
      <c r="B22" s="20" t="s">
        <v>8</v>
      </c>
      <c r="C22" s="1"/>
      <c r="D22" s="7">
        <f t="shared" si="4"/>
        <v>7.6</v>
      </c>
      <c r="E22" s="5">
        <f>E23</f>
        <v>7.6</v>
      </c>
      <c r="F22" s="5">
        <f t="shared" si="6"/>
        <v>0</v>
      </c>
      <c r="G22" s="5">
        <f t="shared" si="6"/>
        <v>0</v>
      </c>
      <c r="H22" s="5">
        <f t="shared" si="6"/>
        <v>0</v>
      </c>
    </row>
    <row r="23" spans="1:8" ht="16.5" customHeight="1">
      <c r="A23" s="41"/>
      <c r="B23" s="20" t="s">
        <v>44</v>
      </c>
      <c r="C23" s="6">
        <v>70</v>
      </c>
      <c r="D23" s="7">
        <f t="shared" si="4"/>
        <v>7.6</v>
      </c>
      <c r="E23" s="5">
        <v>7.6</v>
      </c>
      <c r="F23" s="2"/>
      <c r="G23" s="2"/>
      <c r="H23" s="2"/>
    </row>
    <row r="24" spans="1:8" s="29" customFormat="1" ht="19.5" customHeight="1">
      <c r="A24" s="13" t="s">
        <v>4</v>
      </c>
      <c r="B24" s="14" t="s">
        <v>59</v>
      </c>
      <c r="C24" s="13" t="s">
        <v>60</v>
      </c>
      <c r="D24" s="7">
        <f t="shared" si="4"/>
        <v>-22</v>
      </c>
      <c r="E24" s="7">
        <f>E25+E29+E33</f>
        <v>-22</v>
      </c>
      <c r="F24" s="7">
        <f t="shared" ref="F24:H24" si="7">F25+F29+F33</f>
        <v>0</v>
      </c>
      <c r="G24" s="7">
        <f t="shared" si="7"/>
        <v>0</v>
      </c>
      <c r="H24" s="7">
        <f t="shared" si="7"/>
        <v>0</v>
      </c>
    </row>
    <row r="25" spans="1:8" s="33" customFormat="1" ht="24.75" customHeight="1">
      <c r="A25" s="1"/>
      <c r="B25" s="36" t="s">
        <v>61</v>
      </c>
      <c r="C25" s="9" t="s">
        <v>62</v>
      </c>
      <c r="D25" s="7">
        <f t="shared" si="4"/>
        <v>-2.4</v>
      </c>
      <c r="E25" s="2">
        <f>E26</f>
        <v>-2.4</v>
      </c>
      <c r="F25" s="2">
        <f t="shared" ref="F25:H25" si="8">F26</f>
        <v>0</v>
      </c>
      <c r="G25" s="2">
        <f t="shared" si="8"/>
        <v>0</v>
      </c>
      <c r="H25" s="2">
        <f t="shared" si="8"/>
        <v>0</v>
      </c>
    </row>
    <row r="26" spans="1:8" s="33" customFormat="1" ht="21.75" customHeight="1">
      <c r="A26" s="1"/>
      <c r="B26" s="34" t="s">
        <v>63</v>
      </c>
      <c r="C26" s="3"/>
      <c r="D26" s="7">
        <f t="shared" si="4"/>
        <v>-2.4</v>
      </c>
      <c r="E26" s="5">
        <f>E27+E28</f>
        <v>-2.4</v>
      </c>
      <c r="F26" s="5">
        <f t="shared" ref="F26:H26" si="9">F27+F28</f>
        <v>0</v>
      </c>
      <c r="G26" s="5">
        <f t="shared" si="9"/>
        <v>0</v>
      </c>
      <c r="H26" s="5">
        <f t="shared" si="9"/>
        <v>0</v>
      </c>
    </row>
    <row r="27" spans="1:8" s="33" customFormat="1" ht="30.75" customHeight="1">
      <c r="A27" s="1"/>
      <c r="B27" s="34" t="s">
        <v>64</v>
      </c>
      <c r="C27" s="3" t="s">
        <v>50</v>
      </c>
      <c r="D27" s="7">
        <f t="shared" si="4"/>
        <v>0</v>
      </c>
      <c r="E27" s="5"/>
      <c r="F27" s="53"/>
      <c r="G27" s="53"/>
      <c r="H27" s="53"/>
    </row>
    <row r="28" spans="1:8" s="33" customFormat="1" ht="40.5" customHeight="1">
      <c r="A28" s="1"/>
      <c r="B28" s="34" t="s">
        <v>66</v>
      </c>
      <c r="C28" s="3" t="s">
        <v>50</v>
      </c>
      <c r="D28" s="7">
        <f t="shared" si="4"/>
        <v>-2.4</v>
      </c>
      <c r="E28" s="5">
        <v>-2.4</v>
      </c>
      <c r="F28" s="53"/>
      <c r="G28" s="53"/>
      <c r="H28" s="53"/>
    </row>
    <row r="29" spans="1:8" s="33" customFormat="1" ht="21" customHeight="1">
      <c r="A29" s="1"/>
      <c r="B29" s="36" t="s">
        <v>65</v>
      </c>
      <c r="C29" s="9" t="s">
        <v>62</v>
      </c>
      <c r="D29" s="7">
        <f t="shared" si="4"/>
        <v>-5.6</v>
      </c>
      <c r="E29" s="2">
        <f>E30</f>
        <v>-5.6</v>
      </c>
      <c r="F29" s="2">
        <f t="shared" ref="F29:H29" si="10">F30</f>
        <v>0</v>
      </c>
      <c r="G29" s="2">
        <f t="shared" si="10"/>
        <v>0</v>
      </c>
      <c r="H29" s="2">
        <f t="shared" si="10"/>
        <v>0</v>
      </c>
    </row>
    <row r="30" spans="1:8" s="33" customFormat="1" ht="22.5" customHeight="1">
      <c r="A30" s="1"/>
      <c r="B30" s="34" t="s">
        <v>63</v>
      </c>
      <c r="C30" s="3"/>
      <c r="D30" s="7">
        <f t="shared" si="4"/>
        <v>-5.6</v>
      </c>
      <c r="E30" s="5">
        <f>E31+E32</f>
        <v>-5.6</v>
      </c>
      <c r="F30" s="5">
        <f t="shared" ref="F30:H30" si="11">F31+F32</f>
        <v>0</v>
      </c>
      <c r="G30" s="5">
        <f t="shared" si="11"/>
        <v>0</v>
      </c>
      <c r="H30" s="5">
        <f t="shared" si="11"/>
        <v>0</v>
      </c>
    </row>
    <row r="31" spans="1:8" s="33" customFormat="1" ht="30.75" customHeight="1">
      <c r="A31" s="1"/>
      <c r="B31" s="34" t="s">
        <v>64</v>
      </c>
      <c r="C31" s="3" t="s">
        <v>50</v>
      </c>
      <c r="D31" s="7">
        <f t="shared" si="4"/>
        <v>-2.6</v>
      </c>
      <c r="E31" s="5">
        <v>-2.6</v>
      </c>
      <c r="F31" s="53"/>
      <c r="G31" s="53"/>
      <c r="H31" s="53"/>
    </row>
    <row r="32" spans="1:8" s="33" customFormat="1" ht="41.25" customHeight="1">
      <c r="A32" s="1"/>
      <c r="B32" s="34" t="s">
        <v>66</v>
      </c>
      <c r="C32" s="3" t="s">
        <v>50</v>
      </c>
      <c r="D32" s="7"/>
      <c r="E32" s="5">
        <v>-3</v>
      </c>
      <c r="F32" s="53"/>
      <c r="G32" s="53"/>
      <c r="H32" s="53"/>
    </row>
    <row r="33" spans="1:8" s="33" customFormat="1" ht="20.25" customHeight="1">
      <c r="A33" s="1"/>
      <c r="B33" s="36" t="s">
        <v>43</v>
      </c>
      <c r="C33" s="9" t="s">
        <v>62</v>
      </c>
      <c r="D33" s="7">
        <f t="shared" si="4"/>
        <v>-14</v>
      </c>
      <c r="E33" s="2">
        <f>E34</f>
        <v>-14</v>
      </c>
      <c r="F33" s="2">
        <f t="shared" ref="F33:H33" si="12">F34</f>
        <v>0</v>
      </c>
      <c r="G33" s="2">
        <f t="shared" si="12"/>
        <v>0</v>
      </c>
      <c r="H33" s="2">
        <f t="shared" si="12"/>
        <v>0</v>
      </c>
    </row>
    <row r="34" spans="1:8" s="33" customFormat="1" ht="21.75" customHeight="1">
      <c r="A34" s="1"/>
      <c r="B34" s="34" t="s">
        <v>63</v>
      </c>
      <c r="C34" s="3"/>
      <c r="D34" s="7">
        <f t="shared" si="4"/>
        <v>-14</v>
      </c>
      <c r="E34" s="5">
        <f>E35+E36</f>
        <v>-14</v>
      </c>
      <c r="F34" s="5">
        <f t="shared" ref="F34:H34" si="13">F35+F36</f>
        <v>0</v>
      </c>
      <c r="G34" s="5">
        <f t="shared" si="13"/>
        <v>0</v>
      </c>
      <c r="H34" s="5">
        <f t="shared" si="13"/>
        <v>0</v>
      </c>
    </row>
    <row r="35" spans="1:8" s="33" customFormat="1" ht="30.75" customHeight="1">
      <c r="A35" s="1"/>
      <c r="B35" s="34" t="s">
        <v>64</v>
      </c>
      <c r="C35" s="3" t="s">
        <v>50</v>
      </c>
      <c r="D35" s="7">
        <f t="shared" si="4"/>
        <v>-3</v>
      </c>
      <c r="E35" s="5">
        <v>-3</v>
      </c>
      <c r="F35" s="53"/>
      <c r="G35" s="53"/>
      <c r="H35" s="53"/>
    </row>
    <row r="36" spans="1:8" s="33" customFormat="1" ht="42" customHeight="1">
      <c r="A36" s="1"/>
      <c r="B36" s="34" t="s">
        <v>66</v>
      </c>
      <c r="C36" s="3" t="s">
        <v>50</v>
      </c>
      <c r="D36" s="7">
        <f t="shared" si="4"/>
        <v>-11</v>
      </c>
      <c r="E36" s="5">
        <v>-11</v>
      </c>
      <c r="F36" s="53"/>
      <c r="G36" s="53"/>
      <c r="H36" s="53"/>
    </row>
    <row r="37" spans="1:8" s="33" customFormat="1" ht="17.25" customHeight="1">
      <c r="A37" s="13" t="s">
        <v>21</v>
      </c>
      <c r="B37" s="16" t="s">
        <v>41</v>
      </c>
      <c r="C37" s="13" t="s">
        <v>42</v>
      </c>
      <c r="D37" s="7">
        <f t="shared" si="4"/>
        <v>321.63</v>
      </c>
      <c r="E37" s="7">
        <f>E38</f>
        <v>321.63</v>
      </c>
      <c r="F37" s="7">
        <f t="shared" ref="F37:H38" si="14">F38</f>
        <v>0</v>
      </c>
      <c r="G37" s="7">
        <f t="shared" si="14"/>
        <v>0</v>
      </c>
      <c r="H37" s="7">
        <f t="shared" si="14"/>
        <v>0</v>
      </c>
    </row>
    <row r="38" spans="1:8" s="33" customFormat="1" ht="30.75" customHeight="1">
      <c r="A38" s="1"/>
      <c r="B38" s="59" t="s">
        <v>54</v>
      </c>
      <c r="C38" s="28" t="s">
        <v>55</v>
      </c>
      <c r="D38" s="7">
        <f t="shared" si="4"/>
        <v>321.63</v>
      </c>
      <c r="E38" s="2">
        <f>E39</f>
        <v>321.63</v>
      </c>
      <c r="F38" s="2">
        <f t="shared" si="14"/>
        <v>0</v>
      </c>
      <c r="G38" s="2">
        <f t="shared" si="14"/>
        <v>0</v>
      </c>
      <c r="H38" s="2">
        <f t="shared" si="14"/>
        <v>0</v>
      </c>
    </row>
    <row r="39" spans="1:8" s="33" customFormat="1" ht="19.5" customHeight="1">
      <c r="A39" s="1"/>
      <c r="B39" s="20" t="s">
        <v>8</v>
      </c>
      <c r="C39" s="20"/>
      <c r="D39" s="7">
        <f t="shared" si="4"/>
        <v>321.63</v>
      </c>
      <c r="E39" s="5">
        <f>E40+E41+E42</f>
        <v>321.63</v>
      </c>
      <c r="F39" s="5">
        <f t="shared" ref="F39:H39" si="15">F40+F41+F42</f>
        <v>0</v>
      </c>
      <c r="G39" s="5">
        <f t="shared" si="15"/>
        <v>0</v>
      </c>
      <c r="H39" s="5">
        <f t="shared" si="15"/>
        <v>0</v>
      </c>
    </row>
    <row r="40" spans="1:8" s="33" customFormat="1" ht="19.5" customHeight="1">
      <c r="A40" s="1"/>
      <c r="B40" s="20" t="s">
        <v>13</v>
      </c>
      <c r="C40" s="3" t="s">
        <v>14</v>
      </c>
      <c r="D40" s="7">
        <f t="shared" si="4"/>
        <v>38.32</v>
      </c>
      <c r="E40" s="5">
        <v>38.32</v>
      </c>
      <c r="F40" s="53"/>
      <c r="G40" s="53"/>
      <c r="H40" s="53"/>
    </row>
    <row r="41" spans="1:8" s="33" customFormat="1" ht="19.5" customHeight="1">
      <c r="A41" s="1"/>
      <c r="B41" s="20" t="s">
        <v>22</v>
      </c>
      <c r="C41" s="3" t="s">
        <v>23</v>
      </c>
      <c r="D41" s="7">
        <f t="shared" si="4"/>
        <v>212.57</v>
      </c>
      <c r="E41" s="5">
        <v>212.57</v>
      </c>
      <c r="F41" s="53"/>
      <c r="G41" s="53"/>
      <c r="H41" s="53"/>
    </row>
    <row r="42" spans="1:8" s="33" customFormat="1" ht="19.5" customHeight="1">
      <c r="A42" s="1"/>
      <c r="B42" s="4" t="s">
        <v>24</v>
      </c>
      <c r="C42" s="3" t="s">
        <v>25</v>
      </c>
      <c r="D42" s="7">
        <f t="shared" si="4"/>
        <v>70.739999999999995</v>
      </c>
      <c r="E42" s="5">
        <v>70.739999999999995</v>
      </c>
      <c r="F42" s="53"/>
      <c r="G42" s="53"/>
      <c r="H42" s="53"/>
    </row>
    <row r="43" spans="1:8" ht="15.75" customHeight="1">
      <c r="A43" s="13" t="s">
        <v>5</v>
      </c>
      <c r="B43" s="21" t="s">
        <v>15</v>
      </c>
      <c r="C43" s="13" t="s">
        <v>16</v>
      </c>
      <c r="D43" s="7">
        <f t="shared" si="4"/>
        <v>386.28999999999996</v>
      </c>
      <c r="E43" s="7">
        <f>E44</f>
        <v>96.57</v>
      </c>
      <c r="F43" s="7">
        <f t="shared" ref="F43:H43" si="16">F44</f>
        <v>96.57</v>
      </c>
      <c r="G43" s="7">
        <f t="shared" si="16"/>
        <v>96.57</v>
      </c>
      <c r="H43" s="7">
        <f t="shared" si="16"/>
        <v>96.58</v>
      </c>
    </row>
    <row r="44" spans="1:8" ht="19.5" customHeight="1">
      <c r="A44" s="8"/>
      <c r="B44" s="56" t="s">
        <v>58</v>
      </c>
      <c r="C44" s="28" t="s">
        <v>48</v>
      </c>
      <c r="D44" s="7">
        <f t="shared" si="4"/>
        <v>386.28999999999996</v>
      </c>
      <c r="E44" s="11">
        <f>E45</f>
        <v>96.57</v>
      </c>
      <c r="F44" s="11">
        <f t="shared" ref="F44:H45" si="17">F45</f>
        <v>96.57</v>
      </c>
      <c r="G44" s="11">
        <f t="shared" si="17"/>
        <v>96.57</v>
      </c>
      <c r="H44" s="11">
        <f t="shared" si="17"/>
        <v>96.58</v>
      </c>
    </row>
    <row r="45" spans="1:8" ht="19.5" customHeight="1">
      <c r="A45" s="8"/>
      <c r="B45" s="37" t="s">
        <v>35</v>
      </c>
      <c r="C45" s="43"/>
      <c r="D45" s="7">
        <f t="shared" si="4"/>
        <v>386.28999999999996</v>
      </c>
      <c r="E45" s="10">
        <f>E46</f>
        <v>96.57</v>
      </c>
      <c r="F45" s="10">
        <f t="shared" si="17"/>
        <v>96.57</v>
      </c>
      <c r="G45" s="10">
        <f t="shared" si="17"/>
        <v>96.57</v>
      </c>
      <c r="H45" s="10">
        <f t="shared" si="17"/>
        <v>96.58</v>
      </c>
    </row>
    <row r="46" spans="1:8" ht="19.5" customHeight="1">
      <c r="A46" s="8"/>
      <c r="B46" s="57" t="s">
        <v>49</v>
      </c>
      <c r="C46" s="43">
        <v>20</v>
      </c>
      <c r="D46" s="7">
        <f t="shared" si="4"/>
        <v>386.28999999999996</v>
      </c>
      <c r="E46" s="10">
        <v>96.57</v>
      </c>
      <c r="F46" s="10">
        <v>96.57</v>
      </c>
      <c r="G46" s="10">
        <v>96.57</v>
      </c>
      <c r="H46" s="10">
        <v>96.58</v>
      </c>
    </row>
    <row r="47" spans="1:8" ht="15" customHeight="1">
      <c r="A47" s="13" t="s">
        <v>36</v>
      </c>
      <c r="B47" s="16" t="s">
        <v>17</v>
      </c>
      <c r="C47" s="13" t="s">
        <v>20</v>
      </c>
      <c r="D47" s="7">
        <f t="shared" si="4"/>
        <v>5531.48</v>
      </c>
      <c r="E47" s="7">
        <f>E48+E51</f>
        <v>5531.48</v>
      </c>
      <c r="F47" s="7">
        <f t="shared" ref="F47:H47" si="18">F48+F51</f>
        <v>0</v>
      </c>
      <c r="G47" s="7">
        <f t="shared" si="18"/>
        <v>0</v>
      </c>
      <c r="H47" s="7">
        <f t="shared" si="18"/>
        <v>0</v>
      </c>
    </row>
    <row r="48" spans="1:8" s="22" customFormat="1" ht="15" customHeight="1">
      <c r="A48" s="1"/>
      <c r="B48" s="27" t="s">
        <v>18</v>
      </c>
      <c r="C48" s="1" t="s">
        <v>19</v>
      </c>
      <c r="D48" s="7">
        <f t="shared" si="4"/>
        <v>400</v>
      </c>
      <c r="E48" s="2">
        <f>E49</f>
        <v>400</v>
      </c>
      <c r="F48" s="2">
        <f t="shared" ref="F48:H49" si="19">F49</f>
        <v>0</v>
      </c>
      <c r="G48" s="2">
        <f t="shared" si="19"/>
        <v>0</v>
      </c>
      <c r="H48" s="2">
        <f t="shared" si="19"/>
        <v>0</v>
      </c>
    </row>
    <row r="49" spans="1:8" s="22" customFormat="1" ht="15" customHeight="1">
      <c r="A49" s="1"/>
      <c r="B49" s="34" t="s">
        <v>31</v>
      </c>
      <c r="C49" s="1"/>
      <c r="D49" s="7">
        <f t="shared" si="4"/>
        <v>400</v>
      </c>
      <c r="E49" s="5">
        <f>E50</f>
        <v>400</v>
      </c>
      <c r="F49" s="5">
        <f t="shared" si="19"/>
        <v>0</v>
      </c>
      <c r="G49" s="5">
        <f t="shared" si="19"/>
        <v>0</v>
      </c>
      <c r="H49" s="5">
        <f t="shared" si="19"/>
        <v>0</v>
      </c>
    </row>
    <row r="50" spans="1:8" s="32" customFormat="1" ht="15" customHeight="1">
      <c r="A50" s="6"/>
      <c r="B50" s="20" t="s">
        <v>10</v>
      </c>
      <c r="C50" s="6">
        <v>70</v>
      </c>
      <c r="D50" s="7">
        <f t="shared" si="4"/>
        <v>400</v>
      </c>
      <c r="E50" s="5">
        <v>400</v>
      </c>
      <c r="F50" s="54"/>
      <c r="G50" s="54"/>
      <c r="H50" s="54"/>
    </row>
    <row r="51" spans="1:8" ht="17.25" customHeight="1">
      <c r="A51" s="8"/>
      <c r="B51" s="36" t="s">
        <v>29</v>
      </c>
      <c r="C51" s="38" t="s">
        <v>30</v>
      </c>
      <c r="D51" s="7">
        <f t="shared" si="4"/>
        <v>5131.4799999999996</v>
      </c>
      <c r="E51" s="11">
        <f>E52+E55+E59</f>
        <v>5131.4799999999996</v>
      </c>
      <c r="F51" s="11">
        <f>F52+F55+F59</f>
        <v>0</v>
      </c>
      <c r="G51" s="11">
        <f>G52+G55+G59</f>
        <v>0</v>
      </c>
      <c r="H51" s="11">
        <f>H52+H55+H59</f>
        <v>0</v>
      </c>
    </row>
    <row r="52" spans="1:8" ht="57" customHeight="1">
      <c r="A52" s="8"/>
      <c r="B52" s="34" t="s">
        <v>70</v>
      </c>
      <c r="C52" s="9" t="s">
        <v>30</v>
      </c>
      <c r="D52" s="7">
        <f t="shared" si="4"/>
        <v>6925.5599999999995</v>
      </c>
      <c r="E52" s="11">
        <f>E53</f>
        <v>6925.5599999999995</v>
      </c>
      <c r="F52" s="11">
        <f t="shared" ref="F52:H53" si="20">F53</f>
        <v>0</v>
      </c>
      <c r="G52" s="11">
        <f t="shared" si="20"/>
        <v>0</v>
      </c>
      <c r="H52" s="11">
        <f t="shared" si="20"/>
        <v>0</v>
      </c>
    </row>
    <row r="53" spans="1:8" ht="17.25" customHeight="1">
      <c r="A53" s="8"/>
      <c r="B53" s="34" t="s">
        <v>31</v>
      </c>
      <c r="C53" s="49"/>
      <c r="D53" s="7">
        <f t="shared" si="4"/>
        <v>6925.5599999999995</v>
      </c>
      <c r="E53" s="10">
        <f>E54</f>
        <v>6925.5599999999995</v>
      </c>
      <c r="F53" s="10">
        <f t="shared" si="20"/>
        <v>0</v>
      </c>
      <c r="G53" s="10">
        <f t="shared" si="20"/>
        <v>0</v>
      </c>
      <c r="H53" s="10">
        <f t="shared" si="20"/>
        <v>0</v>
      </c>
    </row>
    <row r="54" spans="1:8" ht="17.25" customHeight="1">
      <c r="A54" s="8"/>
      <c r="B54" s="4" t="s">
        <v>24</v>
      </c>
      <c r="C54" s="3" t="s">
        <v>25</v>
      </c>
      <c r="D54" s="7">
        <f t="shared" si="4"/>
        <v>6925.5599999999995</v>
      </c>
      <c r="E54" s="10">
        <f>415.48+1810.08+4700</f>
        <v>6925.5599999999995</v>
      </c>
      <c r="F54" s="51"/>
      <c r="G54" s="51"/>
      <c r="H54" s="51"/>
    </row>
    <row r="55" spans="1:8" ht="57.75" customHeight="1">
      <c r="A55" s="8"/>
      <c r="B55" s="27" t="s">
        <v>71</v>
      </c>
      <c r="C55" s="38" t="s">
        <v>30</v>
      </c>
      <c r="D55" s="7">
        <f t="shared" si="4"/>
        <v>-1810.08</v>
      </c>
      <c r="E55" s="11">
        <f>E56</f>
        <v>-1810.08</v>
      </c>
      <c r="F55" s="11">
        <f t="shared" ref="F55:H55" si="21">F56</f>
        <v>0</v>
      </c>
      <c r="G55" s="11">
        <f t="shared" si="21"/>
        <v>0</v>
      </c>
      <c r="H55" s="11">
        <f t="shared" si="21"/>
        <v>0</v>
      </c>
    </row>
    <row r="56" spans="1:8" ht="17.25" customHeight="1">
      <c r="A56" s="8"/>
      <c r="B56" s="34" t="s">
        <v>31</v>
      </c>
      <c r="C56" s="1"/>
      <c r="D56" s="7">
        <f t="shared" si="4"/>
        <v>-1810.08</v>
      </c>
      <c r="E56" s="10">
        <f>E57+E58</f>
        <v>-1810.08</v>
      </c>
      <c r="F56" s="10">
        <f t="shared" ref="F56:H56" si="22">F57+F58</f>
        <v>0</v>
      </c>
      <c r="G56" s="10">
        <f t="shared" si="22"/>
        <v>0</v>
      </c>
      <c r="H56" s="10">
        <f t="shared" si="22"/>
        <v>0</v>
      </c>
    </row>
    <row r="57" spans="1:8" ht="17.25" customHeight="1">
      <c r="A57" s="8"/>
      <c r="B57" s="20" t="s">
        <v>13</v>
      </c>
      <c r="C57" s="3" t="s">
        <v>14</v>
      </c>
      <c r="D57" s="7">
        <f t="shared" si="4"/>
        <v>-70.989999999999995</v>
      </c>
      <c r="E57" s="10">
        <v>-70.989999999999995</v>
      </c>
      <c r="F57" s="51"/>
      <c r="G57" s="51"/>
      <c r="H57" s="51"/>
    </row>
    <row r="58" spans="1:8" ht="17.25" customHeight="1">
      <c r="A58" s="8"/>
      <c r="B58" s="20" t="s">
        <v>22</v>
      </c>
      <c r="C58" s="3" t="s">
        <v>23</v>
      </c>
      <c r="D58" s="7">
        <f t="shared" si="4"/>
        <v>-1739.09</v>
      </c>
      <c r="E58" s="10">
        <v>-1739.09</v>
      </c>
      <c r="F58" s="51"/>
      <c r="G58" s="51"/>
      <c r="H58" s="51"/>
    </row>
    <row r="59" spans="1:8" ht="68.25" customHeight="1">
      <c r="A59" s="8"/>
      <c r="B59" s="60" t="s">
        <v>72</v>
      </c>
      <c r="C59" s="9" t="s">
        <v>30</v>
      </c>
      <c r="D59" s="7">
        <f t="shared" si="4"/>
        <v>16</v>
      </c>
      <c r="E59" s="11">
        <f>E60</f>
        <v>16</v>
      </c>
      <c r="F59" s="11">
        <f t="shared" ref="F59:H60" si="23">F60</f>
        <v>0</v>
      </c>
      <c r="G59" s="11">
        <f t="shared" si="23"/>
        <v>0</v>
      </c>
      <c r="H59" s="11">
        <f t="shared" si="23"/>
        <v>0</v>
      </c>
    </row>
    <row r="60" spans="1:8" ht="17.25" customHeight="1">
      <c r="A60" s="8"/>
      <c r="B60" s="34" t="s">
        <v>31</v>
      </c>
      <c r="C60" s="58"/>
      <c r="D60" s="7">
        <f t="shared" si="4"/>
        <v>16</v>
      </c>
      <c r="E60" s="11">
        <f>E61</f>
        <v>16</v>
      </c>
      <c r="F60" s="11">
        <f t="shared" si="23"/>
        <v>0</v>
      </c>
      <c r="G60" s="11">
        <f t="shared" si="23"/>
        <v>0</v>
      </c>
      <c r="H60" s="11">
        <f t="shared" si="23"/>
        <v>0</v>
      </c>
    </row>
    <row r="61" spans="1:8" ht="17.25" customHeight="1">
      <c r="A61" s="8"/>
      <c r="B61" s="4" t="s">
        <v>24</v>
      </c>
      <c r="C61" s="3" t="s">
        <v>25</v>
      </c>
      <c r="D61" s="7">
        <f t="shared" si="4"/>
        <v>16</v>
      </c>
      <c r="E61" s="10">
        <v>16</v>
      </c>
      <c r="F61" s="51"/>
      <c r="G61" s="51"/>
      <c r="H61" s="51"/>
    </row>
    <row r="62" spans="1:8" ht="15" customHeight="1">
      <c r="A62" s="17"/>
      <c r="B62" s="14" t="s">
        <v>81</v>
      </c>
      <c r="C62" s="17"/>
      <c r="D62" s="7">
        <f t="shared" ref="D62" si="24">E62</f>
        <v>-5100</v>
      </c>
      <c r="E62" s="7">
        <f>E11-E20</f>
        <v>-5100</v>
      </c>
      <c r="F62" s="7">
        <f>F11-F20</f>
        <v>0</v>
      </c>
      <c r="G62" s="7">
        <f>G11-G20</f>
        <v>0</v>
      </c>
      <c r="H62" s="7">
        <f>H11-H20</f>
        <v>0</v>
      </c>
    </row>
    <row r="63" spans="1:8" s="22" customFormat="1" ht="15" customHeight="1">
      <c r="A63" s="64"/>
      <c r="B63" s="65"/>
      <c r="C63" s="64"/>
      <c r="D63" s="66"/>
      <c r="E63" s="66"/>
      <c r="F63" s="66"/>
      <c r="G63" s="66"/>
      <c r="H63" s="66"/>
    </row>
    <row r="64" spans="1:8">
      <c r="C64" s="31" t="s">
        <v>7</v>
      </c>
    </row>
    <row r="65" spans="2:3">
      <c r="B65" s="61" t="s">
        <v>26</v>
      </c>
      <c r="C65" s="62"/>
    </row>
    <row r="66" spans="2:3">
      <c r="B66" s="26" t="s">
        <v>67</v>
      </c>
      <c r="C66" s="61">
        <v>400</v>
      </c>
    </row>
    <row r="67" spans="2:3" ht="64.5" customHeight="1">
      <c r="B67" s="26" t="s">
        <v>69</v>
      </c>
      <c r="C67" s="61">
        <v>4700</v>
      </c>
    </row>
    <row r="68" spans="2:3">
      <c r="B68" s="61" t="s">
        <v>68</v>
      </c>
      <c r="C68" s="61">
        <f>C66+C67</f>
        <v>5100</v>
      </c>
    </row>
  </sheetData>
  <mergeCells count="6">
    <mergeCell ref="A3:H3"/>
    <mergeCell ref="A1:D1"/>
    <mergeCell ref="A5:H5"/>
    <mergeCell ref="A6:H6"/>
    <mergeCell ref="A7:H7"/>
    <mergeCell ref="C2:H2"/>
  </mergeCells>
  <pageMargins left="0.17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 </vt:lpstr>
      <vt:lpstr>'anexa 1  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2014-03-25T07:30:30Z</cp:lastPrinted>
  <dcterms:created xsi:type="dcterms:W3CDTF">2012-03-09T07:09:29Z</dcterms:created>
  <dcterms:modified xsi:type="dcterms:W3CDTF">2014-03-25T09:15:33Z</dcterms:modified>
</cp:coreProperties>
</file>