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22035" windowHeight="8505"/>
  </bookViews>
  <sheets>
    <sheet name="anexa 1   " sheetId="8" r:id="rId1"/>
  </sheets>
  <definedNames>
    <definedName name="_xlnm.Print_Titles" localSheetId="0">'anexa 1   '!$10:$10</definedName>
  </definedNames>
  <calcPr calcId="145621"/>
</workbook>
</file>

<file path=xl/calcChain.xml><?xml version="1.0" encoding="utf-8"?>
<calcChain xmlns="http://schemas.openxmlformats.org/spreadsheetml/2006/main">
  <c r="F15" i="8" l="1"/>
  <c r="F12" i="8"/>
  <c r="D13" i="8" l="1"/>
  <c r="D14" i="8"/>
  <c r="D16" i="8"/>
  <c r="D19" i="8"/>
  <c r="D21" i="8"/>
  <c r="D26" i="8"/>
  <c r="D27" i="8"/>
  <c r="D28" i="8"/>
  <c r="D32" i="8"/>
  <c r="D34" i="8"/>
  <c r="D39" i="8"/>
  <c r="D40" i="8"/>
  <c r="D41" i="8"/>
  <c r="D42" i="8"/>
  <c r="D46" i="8"/>
  <c r="D49" i="8"/>
  <c r="D52" i="8"/>
  <c r="D64" i="8"/>
  <c r="D65" i="8"/>
  <c r="F61" i="8"/>
  <c r="F60" i="8" s="1"/>
  <c r="F59" i="8" s="1"/>
  <c r="E63" i="8" l="1"/>
  <c r="D63" i="8" s="1"/>
  <c r="E17" i="8"/>
  <c r="D17" i="8" s="1"/>
  <c r="E62" i="8" l="1"/>
  <c r="D62" i="8" s="1"/>
  <c r="F38" i="8"/>
  <c r="F37" i="8" s="1"/>
  <c r="F36" i="8" s="1"/>
  <c r="E38" i="8"/>
  <c r="E37" i="8" l="1"/>
  <c r="D38" i="8"/>
  <c r="E61" i="8"/>
  <c r="D61" i="8" s="1"/>
  <c r="E58" i="8"/>
  <c r="D58" i="8" s="1"/>
  <c r="E57" i="8"/>
  <c r="D57" i="8" s="1"/>
  <c r="E56" i="8"/>
  <c r="D56" i="8" s="1"/>
  <c r="E20" i="8"/>
  <c r="D20" i="8" s="1"/>
  <c r="F55" i="8"/>
  <c r="F54" i="8" s="1"/>
  <c r="E12" i="8"/>
  <c r="D12" i="8" s="1"/>
  <c r="F30" i="8"/>
  <c r="F29" i="8" s="1"/>
  <c r="E31" i="8"/>
  <c r="D31" i="8" s="1"/>
  <c r="E33" i="8"/>
  <c r="D33" i="8" s="1"/>
  <c r="F25" i="8"/>
  <c r="F24" i="8" s="1"/>
  <c r="F23" i="8" s="1"/>
  <c r="E25" i="8"/>
  <c r="E24" i="8" l="1"/>
  <c r="D25" i="8"/>
  <c r="E36" i="8"/>
  <c r="D36" i="8" s="1"/>
  <c r="D37" i="8"/>
  <c r="E60" i="8"/>
  <c r="D60" i="8" s="1"/>
  <c r="E30" i="8"/>
  <c r="E55" i="8"/>
  <c r="E54" i="8" l="1"/>
  <c r="D54" i="8" s="1"/>
  <c r="D55" i="8"/>
  <c r="E29" i="8"/>
  <c r="D29" i="8" s="1"/>
  <c r="D30" i="8"/>
  <c r="E23" i="8"/>
  <c r="D23" i="8" s="1"/>
  <c r="D24" i="8"/>
  <c r="E59" i="8"/>
  <c r="D59" i="8" s="1"/>
  <c r="E18" i="8"/>
  <c r="F51" i="8"/>
  <c r="F50" i="8" s="1"/>
  <c r="E51" i="8"/>
  <c r="F48" i="8"/>
  <c r="F47" i="8" s="1"/>
  <c r="E48" i="8"/>
  <c r="F45" i="8"/>
  <c r="E45" i="8"/>
  <c r="D45" i="8" s="1"/>
  <c r="E50" i="8" l="1"/>
  <c r="D50" i="8" s="1"/>
  <c r="D51" i="8"/>
  <c r="E47" i="8"/>
  <c r="D47" i="8" s="1"/>
  <c r="D48" i="8"/>
  <c r="E15" i="8"/>
  <c r="D15" i="8" s="1"/>
  <c r="D18" i="8"/>
  <c r="F44" i="8"/>
  <c r="F43" i="8" s="1"/>
  <c r="E44" i="8" l="1"/>
  <c r="E53" i="8"/>
  <c r="F53" i="8"/>
  <c r="E35" i="8"/>
  <c r="F35" i="8"/>
  <c r="F11" i="8"/>
  <c r="D35" i="8" l="1"/>
  <c r="D53" i="8"/>
  <c r="F22" i="8"/>
  <c r="E43" i="8"/>
  <c r="D43" i="8" s="1"/>
  <c r="D44" i="8"/>
  <c r="E11" i="8"/>
  <c r="D11" i="8" s="1"/>
  <c r="F66" i="8"/>
  <c r="E22" i="8" l="1"/>
  <c r="D22" i="8" s="1"/>
  <c r="E66" i="8" l="1"/>
  <c r="D66" i="8" s="1"/>
</calcChain>
</file>

<file path=xl/sharedStrings.xml><?xml version="1.0" encoding="utf-8"?>
<sst xmlns="http://schemas.openxmlformats.org/spreadsheetml/2006/main" count="111" uniqueCount="80">
  <si>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</si>
  <si>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</si>
  <si>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</si>
  <si>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</si>
  <si>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</si>
  <si>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</si>
  <si>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</si>
  <si>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</si>
  <si>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</si>
  <si>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</si>
  <si>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</si>
  <si>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Cheltuieli de capital</t>
  </si>
  <si>
    <t>Subventii de la bugetul de stat catre bugetele locale necesare sustinerii derularii proiectelor finantate din FEN postaderare</t>
  </si>
  <si>
    <t>42.02.20</t>
  </si>
  <si>
    <t>Finantare nationala</t>
  </si>
  <si>
    <t>56.01.01</t>
  </si>
  <si>
    <t>ASISTENTA SOCIALA</t>
  </si>
  <si>
    <t>Directia Generala de Asistenta Sociala si Protectia Copilului Arges</t>
  </si>
  <si>
    <t>68.02.06</t>
  </si>
  <si>
    <t>68.02</t>
  </si>
  <si>
    <t>C</t>
  </si>
  <si>
    <t>PROTECTIA MEDIULUI</t>
  </si>
  <si>
    <t>74.02</t>
  </si>
  <si>
    <r>
      <t xml:space="preserve">Proiect </t>
    </r>
    <r>
      <rPr>
        <b/>
        <sz val="10"/>
        <rFont val="Times New Roman"/>
        <family val="1"/>
        <charset val="238"/>
      </rPr>
      <t>"Managementul Integrat al Deseurilor Solide in judetul Arges"</t>
    </r>
  </si>
  <si>
    <t>74.02.05.02</t>
  </si>
  <si>
    <t>Finantare de la Uniunea Europeana</t>
  </si>
  <si>
    <t>56.01.02</t>
  </si>
  <si>
    <t>Cheltuieli neeligibile</t>
  </si>
  <si>
    <t>56.01.03</t>
  </si>
  <si>
    <t xml:space="preserve"> DENUMIRE INDICATORI</t>
  </si>
  <si>
    <t>LA BUGETUL LOCAL PE ANUL 2014</t>
  </si>
  <si>
    <t>SECTIUNEA DE FUNCTIONARE</t>
  </si>
  <si>
    <t>E</t>
  </si>
  <si>
    <t>Subventii primite de la bugetul de stat pentru finantarea investitiilor pentru institutiile publice de asistenta sociala</t>
  </si>
  <si>
    <t>42.02.52</t>
  </si>
  <si>
    <t>AUTORITATI EXECUTIVE</t>
  </si>
  <si>
    <t>51.02</t>
  </si>
  <si>
    <t>51.02.01.03</t>
  </si>
  <si>
    <t>Unitatea de asistenta medico-sociala Suici</t>
  </si>
  <si>
    <t>68.02.50.03</t>
  </si>
  <si>
    <t xml:space="preserve">Cheltuieli de capital </t>
  </si>
  <si>
    <t>Proiect "Amenajarea Complexului Muzeal Golesti - reabilitarea , conservarea si punerea in valoare"</t>
  </si>
  <si>
    <t>TRIM.II</t>
  </si>
  <si>
    <t>TRIM. III</t>
  </si>
  <si>
    <t xml:space="preserve">                       ANEXA 1</t>
  </si>
  <si>
    <t xml:space="preserve"> ANUL 2014</t>
  </si>
  <si>
    <t>la Hotararea C. J. Arges nr. _____ / 30.05.2014</t>
  </si>
  <si>
    <t>Cheltuieli cu bunuri si servicii</t>
  </si>
  <si>
    <r>
      <t xml:space="preserve">Proiect </t>
    </r>
    <r>
      <rPr>
        <b/>
        <sz val="10"/>
        <rFont val="Times New Roman"/>
        <family val="1"/>
        <charset val="238"/>
      </rPr>
      <t>"Inchiderea Centrului de Recuperare si Reabilitare Vulturesti"</t>
    </r>
  </si>
  <si>
    <t>TOTAL  VENITURI (A+B)</t>
  </si>
  <si>
    <t>Alte transferuri voluntare</t>
  </si>
  <si>
    <t>37.02.50</t>
  </si>
  <si>
    <t>SANATATE</t>
  </si>
  <si>
    <t>Spitalul Judetean de Urgenta Pitesti</t>
  </si>
  <si>
    <t>66.02.06.01</t>
  </si>
  <si>
    <t>APARARE</t>
  </si>
  <si>
    <t>60.02</t>
  </si>
  <si>
    <t>Centrul Militar Judetean</t>
  </si>
  <si>
    <t>60.02.02</t>
  </si>
  <si>
    <t>Varsaminte din sectiunea de functionare pentru finantarea sectiunii de dezvoltare a bugetului local</t>
  </si>
  <si>
    <t>37.02.03</t>
  </si>
  <si>
    <t>Varsaminte din sectiunea de dezvoltare</t>
  </si>
  <si>
    <t>37.02.04</t>
  </si>
  <si>
    <t>Sume FEN postaderare in contul platilor efectuate in anul curent- Fondul European de Dezvoltare Regionala</t>
  </si>
  <si>
    <t>45.02.01.01</t>
  </si>
  <si>
    <t>Plati efectuate in anii precedenti si recuperate in anul curent</t>
  </si>
  <si>
    <t>85.01</t>
  </si>
  <si>
    <t>Proiect "E -Sanatate un serviciu in beneficiul cetateanului"</t>
  </si>
  <si>
    <t>EXCEDENT / DEFICIT</t>
  </si>
  <si>
    <t>Sume alocate din bugetul de stat aferente corectiilor financiare</t>
  </si>
  <si>
    <t>42.02.62</t>
  </si>
  <si>
    <t>Sume FEN postaderare in contul platilor efectuate in anii precedenti- Fondul European de Dezvoltare Regionala</t>
  </si>
  <si>
    <t>45.02.01.02</t>
  </si>
  <si>
    <t>TRANSPORTURI</t>
  </si>
  <si>
    <t>84.02</t>
  </si>
  <si>
    <t>Alte cheltuieli in domeniul transporturilor</t>
  </si>
  <si>
    <t>84.02.50</t>
  </si>
  <si>
    <t>F</t>
  </si>
  <si>
    <t>TOTAL CHELTUIELI (A+B+C+D+E+F)</t>
  </si>
  <si>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“Modernizare DJ 730</t>
    </r>
    <r>
      <rPr>
        <sz val="10"/>
        <rFont val="Times New Roman"/>
        <family val="1"/>
        <charset val="238"/>
      </rPr>
      <t xml:space="preserve"> : Podu Dambovitei (DN 73) – Dambovicioara - Ciocanu -limita jud. Brasov  in vederea imbunatatirii si dezvoltarii infrastructurii de turism , km 0 + 000 –  9 +550 , L = 9,550 Km</t>
    </r>
    <r>
      <rPr>
        <b/>
        <sz val="10"/>
        <rFont val="Times New Roman"/>
        <family val="1"/>
        <charset val="238"/>
      </rPr>
      <t>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</si>
</sst>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3" borderId="0" applyNumberFormat="0" applyBorder="0" applyAlignment="0" applyProtection="0"/>
  </cellStyleXfs>
  <cellXfs count="71">
    <xf numFmtId="0" fontId="0" fillId="0" borderId="0" xfId="0"/>
    <xf numFmtId="0" fontId="6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2" fontId="6" fillId="4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0" fontId="5" fillId="4" borderId="1" xfId="0" applyFont="1" applyFill="1" applyBorder="1"/>
    <xf numFmtId="0" fontId="5" fillId="0" borderId="0" xfId="0" applyFont="1"/>
    <xf numFmtId="0" fontId="1" fillId="0" borderId="0" xfId="0" applyFont="1"/>
    <xf numFmtId="0" fontId="5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vertical="top" wrapText="1"/>
    </xf>
    <xf numFmtId="0" fontId="0" fillId="2" borderId="0" xfId="0" applyFill="1"/>
    <xf numFmtId="0" fontId="6" fillId="4" borderId="1" xfId="0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/>
    </xf>
    <xf numFmtId="2" fontId="6" fillId="4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right"/>
    </xf>
    <xf numFmtId="0" fontId="4" fillId="2" borderId="0" xfId="0" applyFont="1" applyFill="1"/>
    <xf numFmtId="0" fontId="6" fillId="0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2" borderId="1" xfId="0" applyFont="1" applyFill="1" applyBorder="1"/>
    <xf numFmtId="0" fontId="6" fillId="4" borderId="1" xfId="0" applyFont="1" applyFill="1" applyBorder="1" applyAlignment="1">
      <alignment horizontal="left"/>
    </xf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2" borderId="3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5" fillId="0" borderId="1" xfId="0" applyFont="1" applyBorder="1"/>
    <xf numFmtId="2" fontId="5" fillId="0" borderId="1" xfId="0" applyNumberFormat="1" applyFont="1" applyBorder="1"/>
    <xf numFmtId="2" fontId="6" fillId="2" borderId="1" xfId="0" applyNumberFormat="1" applyFont="1" applyFill="1" applyBorder="1"/>
    <xf numFmtId="0" fontId="5" fillId="0" borderId="4" xfId="0" applyFont="1" applyBorder="1"/>
    <xf numFmtId="0" fontId="5" fillId="0" borderId="2" xfId="0" applyFont="1" applyBorder="1" applyAlignment="1">
      <alignment horizontal="center"/>
    </xf>
    <xf numFmtId="2" fontId="5" fillId="2" borderId="1" xfId="0" applyNumberFormat="1" applyFont="1" applyFill="1" applyBorder="1"/>
    <xf numFmtId="0" fontId="6" fillId="0" borderId="1" xfId="0" applyFont="1" applyBorder="1"/>
    <xf numFmtId="2" fontId="6" fillId="0" borderId="1" xfId="0" applyNumberFormat="1" applyFont="1" applyBorder="1"/>
    <xf numFmtId="0" fontId="6" fillId="4" borderId="4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/>
    </xf>
    <xf numFmtId="0" fontId="5" fillId="0" borderId="4" xfId="0" applyFont="1" applyBorder="1" applyAlignment="1">
      <alignment wrapText="1"/>
    </xf>
    <xf numFmtId="2" fontId="5" fillId="2" borderId="1" xfId="0" applyNumberFormat="1" applyFont="1" applyFill="1" applyBorder="1" applyAlignment="1">
      <alignment horizontal="right"/>
    </xf>
    <xf numFmtId="0" fontId="10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justify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topLeftCell="A55" workbookViewId="0">
      <selection activeCell="B4" sqref="B4"/>
    </sheetView>
  </sheetViews>
  <sheetFormatPr defaultRowHeight="12.75" x14ac:dyDescent="0.2"/>
  <cols>
    <col min="1" max="1" width="4" customWidth="1"/>
    <col min="2" max="2" width="40.5703125" customWidth="1"/>
    <col min="3" max="3" width="11" customWidth="1"/>
    <col min="4" max="4" width="11.28515625" customWidth="1"/>
    <col min="5" max="5" width="9.7109375" customWidth="1"/>
    <col min="6" max="6" width="10.28515625" customWidth="1"/>
    <col min="7" max="7" width="10.140625" bestFit="1" customWidth="1"/>
  </cols>
  <sheetData>
    <row r="1" spans="1:6" s="16" customFormat="1" ht="15.75" x14ac:dyDescent="0.25">
      <c r="A1" s="67" t="s">
        <v>6</v>
      </c>
      <c r="B1" s="67"/>
      <c r="C1" s="67"/>
      <c r="D1" s="67"/>
    </row>
    <row r="2" spans="1:6" s="15" customFormat="1" ht="15.75" x14ac:dyDescent="0.25">
      <c r="C2" s="70" t="s">
        <v>44</v>
      </c>
      <c r="D2" s="70"/>
      <c r="E2" s="66"/>
      <c r="F2" s="66"/>
    </row>
    <row r="3" spans="1:6" s="15" customFormat="1" ht="15.75" x14ac:dyDescent="0.25">
      <c r="A3" s="64" t="s">
        <v>46</v>
      </c>
      <c r="B3" s="65"/>
      <c r="C3" s="65"/>
      <c r="D3" s="65"/>
      <c r="E3" s="66"/>
      <c r="F3" s="66"/>
    </row>
    <row r="4" spans="1:6" s="15" customFormat="1" ht="15.75" x14ac:dyDescent="0.25">
      <c r="A4" s="42"/>
      <c r="B4" s="43"/>
      <c r="C4" s="43"/>
      <c r="D4" s="43"/>
    </row>
    <row r="5" spans="1:6" s="15" customFormat="1" ht="15.75" x14ac:dyDescent="0.25">
      <c r="A5" s="68" t="s">
        <v>0</v>
      </c>
      <c r="B5" s="69"/>
      <c r="C5" s="69"/>
      <c r="D5" s="69"/>
      <c r="E5" s="66"/>
      <c r="F5" s="66"/>
    </row>
    <row r="6" spans="1:6" s="15" customFormat="1" ht="15.75" x14ac:dyDescent="0.25">
      <c r="A6" s="68" t="s">
        <v>30</v>
      </c>
      <c r="B6" s="69"/>
      <c r="C6" s="69"/>
      <c r="D6" s="69"/>
      <c r="E6" s="66"/>
      <c r="F6" s="66"/>
    </row>
    <row r="7" spans="1:6" s="15" customFormat="1" ht="15.75" x14ac:dyDescent="0.25">
      <c r="A7" s="70" t="s">
        <v>10</v>
      </c>
      <c r="B7" s="69"/>
      <c r="C7" s="69"/>
      <c r="D7" s="69"/>
      <c r="E7" s="66"/>
      <c r="F7" s="66"/>
    </row>
    <row r="8" spans="1:6" s="15" customFormat="1" ht="15.75" x14ac:dyDescent="0.25">
      <c r="A8" s="40"/>
      <c r="B8" s="41"/>
      <c r="C8" s="41"/>
      <c r="D8" s="41"/>
    </row>
    <row r="9" spans="1:6" ht="15.75" x14ac:dyDescent="0.25">
      <c r="C9" s="44"/>
      <c r="F9" s="34" t="s">
        <v>7</v>
      </c>
    </row>
    <row r="10" spans="1:6" ht="31.5" customHeight="1" x14ac:dyDescent="0.2">
      <c r="A10" s="33" t="s">
        <v>1</v>
      </c>
      <c r="B10" s="20" t="s">
        <v>29</v>
      </c>
      <c r="C10" s="20" t="s">
        <v>2</v>
      </c>
      <c r="D10" s="21" t="s">
        <v>45</v>
      </c>
      <c r="E10" s="20" t="s">
        <v>42</v>
      </c>
      <c r="F10" s="20" t="s">
        <v>43</v>
      </c>
    </row>
    <row r="11" spans="1:6" ht="16.5" customHeight="1" x14ac:dyDescent="0.2">
      <c r="A11" s="9"/>
      <c r="B11" s="10" t="s">
        <v>49</v>
      </c>
      <c r="C11" s="11"/>
      <c r="D11" s="6">
        <f>E11+F11</f>
        <v>1750.1899999999998</v>
      </c>
      <c r="E11" s="6">
        <f>E12+E15</f>
        <v>1748.09</v>
      </c>
      <c r="F11" s="6">
        <f t="shared" ref="F11" si="0">F12+F15</f>
        <v>2.1</v>
      </c>
    </row>
    <row r="12" spans="1:6" ht="16.5" customHeight="1" x14ac:dyDescent="0.2">
      <c r="A12" s="10" t="s">
        <v>3</v>
      </c>
      <c r="B12" s="36" t="s">
        <v>31</v>
      </c>
      <c r="C12" s="11"/>
      <c r="D12" s="6">
        <f t="shared" ref="D12:D65" si="1">E12+F12</f>
        <v>-1.3999999999999995</v>
      </c>
      <c r="E12" s="6">
        <f>E13+E14</f>
        <v>-3.4999999999999996</v>
      </c>
      <c r="F12" s="6">
        <f>F13+F14</f>
        <v>2.1</v>
      </c>
    </row>
    <row r="13" spans="1:6" ht="29.25" customHeight="1" x14ac:dyDescent="0.2">
      <c r="A13" s="4">
        <v>1</v>
      </c>
      <c r="B13" s="58" t="s">
        <v>59</v>
      </c>
      <c r="C13" s="51" t="s">
        <v>60</v>
      </c>
      <c r="D13" s="6">
        <f t="shared" si="1"/>
        <v>-5.6</v>
      </c>
      <c r="E13" s="52">
        <v>-5.6</v>
      </c>
      <c r="F13" s="52"/>
    </row>
    <row r="14" spans="1:6" s="19" customFormat="1" ht="16.5" customHeight="1" x14ac:dyDescent="0.2">
      <c r="A14" s="4">
        <v>2</v>
      </c>
      <c r="B14" s="50" t="s">
        <v>50</v>
      </c>
      <c r="C14" s="51" t="s">
        <v>51</v>
      </c>
      <c r="D14" s="6">
        <f t="shared" si="1"/>
        <v>4.2</v>
      </c>
      <c r="E14" s="52">
        <v>2.1</v>
      </c>
      <c r="F14" s="52">
        <v>2.1</v>
      </c>
    </row>
    <row r="15" spans="1:6" ht="18" customHeight="1" x14ac:dyDescent="0.2">
      <c r="A15" s="10" t="s">
        <v>4</v>
      </c>
      <c r="B15" s="11" t="s">
        <v>8</v>
      </c>
      <c r="C15" s="10"/>
      <c r="D15" s="6">
        <f t="shared" si="1"/>
        <v>1751.59</v>
      </c>
      <c r="E15" s="23">
        <f>E16+E17+E18+E19+E20+E21</f>
        <v>1751.59</v>
      </c>
      <c r="F15" s="23">
        <f>F16+F17+F18+F19+F20+F21</f>
        <v>0</v>
      </c>
    </row>
    <row r="16" spans="1:6" s="19" customFormat="1" ht="18" customHeight="1" x14ac:dyDescent="0.2">
      <c r="A16" s="4">
        <v>1</v>
      </c>
      <c r="B16" s="50" t="s">
        <v>61</v>
      </c>
      <c r="C16" s="51" t="s">
        <v>62</v>
      </c>
      <c r="D16" s="6">
        <f t="shared" si="1"/>
        <v>5.6</v>
      </c>
      <c r="E16" s="59">
        <v>5.6</v>
      </c>
      <c r="F16" s="59"/>
    </row>
    <row r="17" spans="1:6" ht="39" customHeight="1" x14ac:dyDescent="0.2">
      <c r="A17" s="4">
        <v>2</v>
      </c>
      <c r="B17" s="3" t="s">
        <v>12</v>
      </c>
      <c r="C17" s="2" t="s">
        <v>13</v>
      </c>
      <c r="D17" s="6">
        <f t="shared" si="1"/>
        <v>256.56</v>
      </c>
      <c r="E17" s="48">
        <f>19.67+52.73+40.07+53.42+31.85+42.47+11.02+5.33</f>
        <v>256.56</v>
      </c>
      <c r="F17" s="48"/>
    </row>
    <row r="18" spans="1:6" ht="39" customHeight="1" x14ac:dyDescent="0.2">
      <c r="A18" s="4">
        <v>3</v>
      </c>
      <c r="B18" s="3" t="s">
        <v>33</v>
      </c>
      <c r="C18" s="2" t="s">
        <v>34</v>
      </c>
      <c r="D18" s="6">
        <f t="shared" si="1"/>
        <v>929.67</v>
      </c>
      <c r="E18" s="48">
        <f>300+629.67</f>
        <v>929.67</v>
      </c>
      <c r="F18" s="48"/>
    </row>
    <row r="19" spans="1:6" ht="27.75" customHeight="1" x14ac:dyDescent="0.2">
      <c r="A19" s="4">
        <v>4</v>
      </c>
      <c r="B19" s="3" t="s">
        <v>69</v>
      </c>
      <c r="C19" s="2" t="s">
        <v>70</v>
      </c>
      <c r="D19" s="6">
        <f t="shared" si="1"/>
        <v>17.14</v>
      </c>
      <c r="E19" s="48">
        <v>17.14</v>
      </c>
      <c r="F19" s="48"/>
    </row>
    <row r="20" spans="1:6" ht="39" customHeight="1" x14ac:dyDescent="0.2">
      <c r="A20" s="4">
        <v>5</v>
      </c>
      <c r="B20" s="3" t="s">
        <v>63</v>
      </c>
      <c r="C20" s="32" t="s">
        <v>64</v>
      </c>
      <c r="D20" s="6">
        <f t="shared" si="1"/>
        <v>513.4</v>
      </c>
      <c r="E20" s="48">
        <f>232.92+156.26+124.22</f>
        <v>513.4</v>
      </c>
      <c r="F20" s="48"/>
    </row>
    <row r="21" spans="1:6" ht="39" customHeight="1" x14ac:dyDescent="0.2">
      <c r="A21" s="4">
        <v>6</v>
      </c>
      <c r="B21" s="3" t="s">
        <v>71</v>
      </c>
      <c r="C21" s="2" t="s">
        <v>72</v>
      </c>
      <c r="D21" s="6">
        <f t="shared" si="1"/>
        <v>29.22</v>
      </c>
      <c r="E21" s="48">
        <v>29.22</v>
      </c>
      <c r="F21" s="48"/>
    </row>
    <row r="22" spans="1:6" ht="16.5" customHeight="1" x14ac:dyDescent="0.2">
      <c r="A22" s="11"/>
      <c r="B22" s="12" t="s">
        <v>78</v>
      </c>
      <c r="C22" s="10"/>
      <c r="D22" s="6">
        <f t="shared" si="1"/>
        <v>1750.1899999999998</v>
      </c>
      <c r="E22" s="6">
        <f>E23+E29+E35+E43+E53+E59</f>
        <v>1748.09</v>
      </c>
      <c r="F22" s="6">
        <f t="shared" ref="F22" si="2">F23+F29+F35+F43+F53+F59</f>
        <v>2.1</v>
      </c>
    </row>
    <row r="23" spans="1:6" s="19" customFormat="1" ht="16.5" customHeight="1" x14ac:dyDescent="0.2">
      <c r="A23" s="10" t="s">
        <v>3</v>
      </c>
      <c r="B23" s="13" t="s">
        <v>35</v>
      </c>
      <c r="C23" s="10" t="s">
        <v>36</v>
      </c>
      <c r="D23" s="6">
        <f t="shared" si="1"/>
        <v>305.32</v>
      </c>
      <c r="E23" s="6">
        <f>E24</f>
        <v>305.32</v>
      </c>
      <c r="F23" s="6">
        <f t="shared" ref="F23" si="3">F24</f>
        <v>0</v>
      </c>
    </row>
    <row r="24" spans="1:6" s="19" customFormat="1" ht="28.5" customHeight="1" x14ac:dyDescent="0.2">
      <c r="A24" s="35"/>
      <c r="B24" s="39" t="s">
        <v>41</v>
      </c>
      <c r="C24" s="8" t="s">
        <v>37</v>
      </c>
      <c r="D24" s="6">
        <f t="shared" si="1"/>
        <v>305.32</v>
      </c>
      <c r="E24" s="35">
        <f>E25</f>
        <v>305.32</v>
      </c>
      <c r="F24" s="35">
        <f t="shared" ref="F24" si="4">F25</f>
        <v>0</v>
      </c>
    </row>
    <row r="25" spans="1:6" s="19" customFormat="1" ht="18" customHeight="1" x14ac:dyDescent="0.2">
      <c r="A25" s="35"/>
      <c r="B25" s="17" t="s">
        <v>9</v>
      </c>
      <c r="C25" s="2"/>
      <c r="D25" s="6">
        <f t="shared" si="1"/>
        <v>305.32</v>
      </c>
      <c r="E25" s="37">
        <f>E26+E27+E28</f>
        <v>305.32</v>
      </c>
      <c r="F25" s="37">
        <f t="shared" ref="F25" si="5">F26+F27+F28</f>
        <v>0</v>
      </c>
    </row>
    <row r="26" spans="1:6" s="19" customFormat="1" ht="18" customHeight="1" x14ac:dyDescent="0.2">
      <c r="A26" s="35"/>
      <c r="B26" s="17" t="s">
        <v>14</v>
      </c>
      <c r="C26" s="2" t="s">
        <v>15</v>
      </c>
      <c r="D26" s="6">
        <f t="shared" si="1"/>
        <v>19.670000000000002</v>
      </c>
      <c r="E26" s="37">
        <v>19.670000000000002</v>
      </c>
      <c r="F26" s="37"/>
    </row>
    <row r="27" spans="1:6" s="19" customFormat="1" ht="18" customHeight="1" x14ac:dyDescent="0.2">
      <c r="A27" s="35"/>
      <c r="B27" s="17" t="s">
        <v>25</v>
      </c>
      <c r="C27" s="2" t="s">
        <v>26</v>
      </c>
      <c r="D27" s="6">
        <f t="shared" si="1"/>
        <v>232.92</v>
      </c>
      <c r="E27" s="37">
        <v>232.92</v>
      </c>
      <c r="F27" s="37"/>
    </row>
    <row r="28" spans="1:6" s="19" customFormat="1" ht="16.5" customHeight="1" x14ac:dyDescent="0.2">
      <c r="A28" s="35"/>
      <c r="B28" s="3" t="s">
        <v>27</v>
      </c>
      <c r="C28" s="2" t="s">
        <v>28</v>
      </c>
      <c r="D28" s="6">
        <f t="shared" si="1"/>
        <v>52.73</v>
      </c>
      <c r="E28" s="37">
        <v>52.73</v>
      </c>
      <c r="F28" s="37"/>
    </row>
    <row r="29" spans="1:6" s="19" customFormat="1" ht="16.5" customHeight="1" x14ac:dyDescent="0.2">
      <c r="A29" s="10" t="s">
        <v>4</v>
      </c>
      <c r="B29" s="11" t="s">
        <v>55</v>
      </c>
      <c r="C29" s="22" t="s">
        <v>56</v>
      </c>
      <c r="D29" s="6">
        <f t="shared" si="1"/>
        <v>0</v>
      </c>
      <c r="E29" s="6">
        <f>E30</f>
        <v>0</v>
      </c>
      <c r="F29" s="6">
        <f t="shared" ref="F29" si="6">F30</f>
        <v>0</v>
      </c>
    </row>
    <row r="30" spans="1:6" s="19" customFormat="1" ht="17.25" customHeight="1" x14ac:dyDescent="0.2">
      <c r="A30" s="35"/>
      <c r="B30" s="35" t="s">
        <v>57</v>
      </c>
      <c r="C30" s="25" t="s">
        <v>58</v>
      </c>
      <c r="D30" s="6">
        <f t="shared" si="1"/>
        <v>0</v>
      </c>
      <c r="E30" s="49">
        <f>E31+E33</f>
        <v>0</v>
      </c>
      <c r="F30" s="49">
        <f t="shared" ref="F30" si="7">F31+F33</f>
        <v>0</v>
      </c>
    </row>
    <row r="31" spans="1:6" s="19" customFormat="1" ht="17.25" customHeight="1" x14ac:dyDescent="0.2">
      <c r="A31" s="35"/>
      <c r="B31" s="45" t="s">
        <v>31</v>
      </c>
      <c r="C31" s="1"/>
      <c r="D31" s="6">
        <f t="shared" si="1"/>
        <v>-5.6</v>
      </c>
      <c r="E31" s="52">
        <f>E32</f>
        <v>-5.6</v>
      </c>
      <c r="F31" s="37"/>
    </row>
    <row r="32" spans="1:6" s="19" customFormat="1" ht="17.25" customHeight="1" x14ac:dyDescent="0.2">
      <c r="A32" s="35"/>
      <c r="B32" s="17" t="s">
        <v>47</v>
      </c>
      <c r="C32" s="4">
        <v>20</v>
      </c>
      <c r="D32" s="6">
        <f t="shared" si="1"/>
        <v>-5.6</v>
      </c>
      <c r="E32" s="52">
        <v>-5.6</v>
      </c>
      <c r="F32" s="37"/>
    </row>
    <row r="33" spans="1:6" s="19" customFormat="1" ht="19.5" customHeight="1" x14ac:dyDescent="0.2">
      <c r="A33" s="35"/>
      <c r="B33" s="17" t="s">
        <v>9</v>
      </c>
      <c r="C33" s="57"/>
      <c r="D33" s="6">
        <f t="shared" si="1"/>
        <v>5.6</v>
      </c>
      <c r="E33" s="52">
        <f>E34</f>
        <v>5.6</v>
      </c>
      <c r="F33" s="37"/>
    </row>
    <row r="34" spans="1:6" s="19" customFormat="1" ht="20.25" customHeight="1" x14ac:dyDescent="0.2">
      <c r="A34" s="35"/>
      <c r="B34" s="17" t="s">
        <v>11</v>
      </c>
      <c r="C34" s="38">
        <v>70</v>
      </c>
      <c r="D34" s="6">
        <f t="shared" si="1"/>
        <v>5.6</v>
      </c>
      <c r="E34" s="52">
        <v>5.6</v>
      </c>
      <c r="F34" s="37"/>
    </row>
    <row r="35" spans="1:6" s="26" customFormat="1" ht="19.5" customHeight="1" x14ac:dyDescent="0.2">
      <c r="A35" s="10" t="s">
        <v>20</v>
      </c>
      <c r="B35" s="55" t="s">
        <v>52</v>
      </c>
      <c r="C35" s="10">
        <v>66.02</v>
      </c>
      <c r="D35" s="6">
        <f t="shared" si="1"/>
        <v>0</v>
      </c>
      <c r="E35" s="6">
        <f t="shared" ref="E35:F36" si="8">E36</f>
        <v>0</v>
      </c>
      <c r="F35" s="6">
        <f t="shared" si="8"/>
        <v>0</v>
      </c>
    </row>
    <row r="36" spans="1:6" s="28" customFormat="1" ht="21" customHeight="1" x14ac:dyDescent="0.2">
      <c r="A36" s="1"/>
      <c r="B36" s="56" t="s">
        <v>53</v>
      </c>
      <c r="C36" s="25" t="s">
        <v>54</v>
      </c>
      <c r="D36" s="6">
        <f t="shared" si="1"/>
        <v>0</v>
      </c>
      <c r="E36" s="35">
        <f>E37</f>
        <v>0</v>
      </c>
      <c r="F36" s="35">
        <f t="shared" si="8"/>
        <v>0</v>
      </c>
    </row>
    <row r="37" spans="1:6" s="28" customFormat="1" ht="20.25" customHeight="1" x14ac:dyDescent="0.2">
      <c r="A37" s="1"/>
      <c r="B37" s="17" t="s">
        <v>9</v>
      </c>
      <c r="C37" s="2"/>
      <c r="D37" s="6">
        <f t="shared" si="1"/>
        <v>0</v>
      </c>
      <c r="E37" s="37">
        <f>E38+E42</f>
        <v>0</v>
      </c>
      <c r="F37" s="37">
        <f t="shared" ref="F37" si="9">F38+F42</f>
        <v>0</v>
      </c>
    </row>
    <row r="38" spans="1:6" s="28" customFormat="1" ht="27.75" customHeight="1" x14ac:dyDescent="0.2">
      <c r="A38" s="1"/>
      <c r="B38" s="56" t="s">
        <v>67</v>
      </c>
      <c r="C38" s="25"/>
      <c r="D38" s="6">
        <f t="shared" si="1"/>
        <v>959.55</v>
      </c>
      <c r="E38" s="35">
        <f>E39+E40+E41</f>
        <v>959.55</v>
      </c>
      <c r="F38" s="35">
        <f t="shared" ref="F38" si="10">F39+F40+F41</f>
        <v>0</v>
      </c>
    </row>
    <row r="39" spans="1:6" s="28" customFormat="1" ht="16.5" customHeight="1" x14ac:dyDescent="0.2">
      <c r="A39" s="1"/>
      <c r="B39" s="17" t="s">
        <v>14</v>
      </c>
      <c r="C39" s="2" t="s">
        <v>15</v>
      </c>
      <c r="D39" s="6">
        <f t="shared" si="1"/>
        <v>202.91</v>
      </c>
      <c r="E39" s="37">
        <v>202.91</v>
      </c>
      <c r="F39" s="35"/>
    </row>
    <row r="40" spans="1:6" s="28" customFormat="1" ht="17.25" customHeight="1" x14ac:dyDescent="0.2">
      <c r="A40" s="1"/>
      <c r="B40" s="17" t="s">
        <v>25</v>
      </c>
      <c r="C40" s="2" t="s">
        <v>26</v>
      </c>
      <c r="D40" s="6">
        <f t="shared" si="1"/>
        <v>486.28</v>
      </c>
      <c r="E40" s="37">
        <v>486.28</v>
      </c>
      <c r="F40" s="35"/>
    </row>
    <row r="41" spans="1:6" s="28" customFormat="1" ht="17.25" customHeight="1" x14ac:dyDescent="0.2">
      <c r="A41" s="1"/>
      <c r="B41" s="3" t="s">
        <v>27</v>
      </c>
      <c r="C41" s="2" t="s">
        <v>28</v>
      </c>
      <c r="D41" s="6">
        <f t="shared" si="1"/>
        <v>270.36</v>
      </c>
      <c r="E41" s="37">
        <v>270.36</v>
      </c>
      <c r="F41" s="35"/>
    </row>
    <row r="42" spans="1:6" s="28" customFormat="1" ht="26.25" customHeight="1" x14ac:dyDescent="0.2">
      <c r="A42" s="1"/>
      <c r="B42" s="61" t="s">
        <v>65</v>
      </c>
      <c r="C42" s="60" t="s">
        <v>66</v>
      </c>
      <c r="D42" s="6">
        <f t="shared" si="1"/>
        <v>-959.55</v>
      </c>
      <c r="E42" s="37">
        <v>-959.55</v>
      </c>
      <c r="F42" s="35"/>
    </row>
    <row r="43" spans="1:6" ht="15.75" customHeight="1" x14ac:dyDescent="0.2">
      <c r="A43" s="10" t="s">
        <v>5</v>
      </c>
      <c r="B43" s="18" t="s">
        <v>16</v>
      </c>
      <c r="C43" s="10" t="s">
        <v>19</v>
      </c>
      <c r="D43" s="6">
        <f t="shared" si="1"/>
        <v>933.87</v>
      </c>
      <c r="E43" s="6">
        <f>E44+E50</f>
        <v>931.77</v>
      </c>
      <c r="F43" s="6">
        <f t="shared" ref="F43" si="11">F44+F50</f>
        <v>2.1</v>
      </c>
    </row>
    <row r="44" spans="1:6" ht="30" customHeight="1" x14ac:dyDescent="0.2">
      <c r="A44" s="7"/>
      <c r="B44" s="24" t="s">
        <v>17</v>
      </c>
      <c r="C44" s="1" t="s">
        <v>18</v>
      </c>
      <c r="D44" s="6">
        <f t="shared" si="1"/>
        <v>633.87</v>
      </c>
      <c r="E44" s="54">
        <f>E45+E47</f>
        <v>631.77</v>
      </c>
      <c r="F44" s="54">
        <f t="shared" ref="F44" si="12">F45+F47</f>
        <v>2.1</v>
      </c>
    </row>
    <row r="45" spans="1:6" ht="20.25" customHeight="1" x14ac:dyDescent="0.2">
      <c r="A45" s="7"/>
      <c r="B45" s="45" t="s">
        <v>31</v>
      </c>
      <c r="C45" s="1"/>
      <c r="D45" s="6">
        <f t="shared" si="1"/>
        <v>4.2</v>
      </c>
      <c r="E45" s="48">
        <f>E46</f>
        <v>2.1</v>
      </c>
      <c r="F45" s="48">
        <f t="shared" ref="F45" si="13">F46</f>
        <v>2.1</v>
      </c>
    </row>
    <row r="46" spans="1:6" ht="21" customHeight="1" x14ac:dyDescent="0.2">
      <c r="A46" s="7"/>
      <c r="B46" s="17" t="s">
        <v>47</v>
      </c>
      <c r="C46" s="4">
        <v>20</v>
      </c>
      <c r="D46" s="6">
        <f t="shared" si="1"/>
        <v>4.2</v>
      </c>
      <c r="E46" s="48">
        <v>2.1</v>
      </c>
      <c r="F46" s="48">
        <v>2.1</v>
      </c>
    </row>
    <row r="47" spans="1:6" ht="30" customHeight="1" x14ac:dyDescent="0.2">
      <c r="A47" s="7"/>
      <c r="B47" s="5" t="s">
        <v>48</v>
      </c>
      <c r="C47" s="46"/>
      <c r="D47" s="6">
        <f t="shared" si="1"/>
        <v>629.66999999999996</v>
      </c>
      <c r="E47" s="53">
        <f>E48</f>
        <v>629.66999999999996</v>
      </c>
      <c r="F47" s="53">
        <f t="shared" ref="F47" si="14">F48</f>
        <v>0</v>
      </c>
    </row>
    <row r="48" spans="1:6" ht="21" customHeight="1" x14ac:dyDescent="0.2">
      <c r="A48" s="7"/>
      <c r="B48" s="17" t="s">
        <v>9</v>
      </c>
      <c r="C48" s="46"/>
      <c r="D48" s="6">
        <f t="shared" si="1"/>
        <v>629.66999999999996</v>
      </c>
      <c r="E48" s="47">
        <f>E49</f>
        <v>629.66999999999996</v>
      </c>
      <c r="F48" s="47">
        <f t="shared" ref="F48" si="15">F49</f>
        <v>0</v>
      </c>
    </row>
    <row r="49" spans="1:6" ht="21" customHeight="1" x14ac:dyDescent="0.2">
      <c r="A49" s="7"/>
      <c r="B49" s="17" t="s">
        <v>11</v>
      </c>
      <c r="C49" s="4">
        <v>70</v>
      </c>
      <c r="D49" s="6">
        <f t="shared" si="1"/>
        <v>629.66999999999996</v>
      </c>
      <c r="E49" s="47">
        <v>629.66999999999996</v>
      </c>
      <c r="F49" s="47"/>
    </row>
    <row r="50" spans="1:6" ht="19.5" customHeight="1" x14ac:dyDescent="0.2">
      <c r="A50" s="7"/>
      <c r="B50" s="29" t="s">
        <v>38</v>
      </c>
      <c r="C50" s="25" t="s">
        <v>39</v>
      </c>
      <c r="D50" s="6">
        <f t="shared" si="1"/>
        <v>300</v>
      </c>
      <c r="E50" s="54">
        <f>E51</f>
        <v>300</v>
      </c>
      <c r="F50" s="54">
        <f t="shared" ref="F50" si="16">F51</f>
        <v>0</v>
      </c>
    </row>
    <row r="51" spans="1:6" ht="19.5" customHeight="1" x14ac:dyDescent="0.2">
      <c r="A51" s="7"/>
      <c r="B51" s="31" t="s">
        <v>9</v>
      </c>
      <c r="C51" s="4"/>
      <c r="D51" s="6">
        <f t="shared" si="1"/>
        <v>300</v>
      </c>
      <c r="E51" s="48">
        <f>E52</f>
        <v>300</v>
      </c>
      <c r="F51" s="48">
        <f t="shared" ref="F51" si="17">F52</f>
        <v>0</v>
      </c>
    </row>
    <row r="52" spans="1:6" ht="19.5" customHeight="1" x14ac:dyDescent="0.2">
      <c r="A52" s="7"/>
      <c r="B52" s="17" t="s">
        <v>40</v>
      </c>
      <c r="C52" s="4">
        <v>70</v>
      </c>
      <c r="D52" s="6">
        <f t="shared" si="1"/>
        <v>300</v>
      </c>
      <c r="E52" s="48">
        <v>300</v>
      </c>
      <c r="F52" s="48"/>
    </row>
    <row r="53" spans="1:6" ht="18" customHeight="1" x14ac:dyDescent="0.2">
      <c r="A53" s="20" t="s">
        <v>32</v>
      </c>
      <c r="B53" s="30" t="s">
        <v>21</v>
      </c>
      <c r="C53" s="10" t="s">
        <v>22</v>
      </c>
      <c r="D53" s="6">
        <f t="shared" si="1"/>
        <v>448.29</v>
      </c>
      <c r="E53" s="6">
        <f t="shared" ref="E53:F54" si="18">E54</f>
        <v>448.29</v>
      </c>
      <c r="F53" s="6">
        <f t="shared" si="18"/>
        <v>0</v>
      </c>
    </row>
    <row r="54" spans="1:6" ht="27" customHeight="1" x14ac:dyDescent="0.2">
      <c r="A54" s="7"/>
      <c r="B54" s="5" t="s">
        <v>23</v>
      </c>
      <c r="C54" s="8" t="s">
        <v>24</v>
      </c>
      <c r="D54" s="6">
        <f t="shared" si="1"/>
        <v>448.29</v>
      </c>
      <c r="E54" s="53">
        <f>E55</f>
        <v>448.29</v>
      </c>
      <c r="F54" s="53">
        <f t="shared" si="18"/>
        <v>0</v>
      </c>
    </row>
    <row r="55" spans="1:6" ht="18" customHeight="1" x14ac:dyDescent="0.2">
      <c r="A55" s="7"/>
      <c r="B55" s="17" t="s">
        <v>9</v>
      </c>
      <c r="C55" s="2"/>
      <c r="D55" s="6">
        <f t="shared" si="1"/>
        <v>448.29</v>
      </c>
      <c r="E55" s="47">
        <f>E56+E57+E58</f>
        <v>448.29</v>
      </c>
      <c r="F55" s="47">
        <f t="shared" ref="F55" si="19">F56+F57+F58</f>
        <v>0</v>
      </c>
    </row>
    <row r="56" spans="1:6" ht="18" customHeight="1" x14ac:dyDescent="0.2">
      <c r="A56" s="7"/>
      <c r="B56" s="17" t="s">
        <v>14</v>
      </c>
      <c r="C56" s="2" t="s">
        <v>15</v>
      </c>
      <c r="D56" s="6">
        <f t="shared" si="1"/>
        <v>71.92</v>
      </c>
      <c r="E56" s="47">
        <f>40.07+31.85</f>
        <v>71.92</v>
      </c>
      <c r="F56" s="47"/>
    </row>
    <row r="57" spans="1:6" ht="18" customHeight="1" x14ac:dyDescent="0.2">
      <c r="A57" s="7"/>
      <c r="B57" s="17" t="s">
        <v>25</v>
      </c>
      <c r="C57" s="2" t="s">
        <v>26</v>
      </c>
      <c r="D57" s="6">
        <f t="shared" si="1"/>
        <v>280.48</v>
      </c>
      <c r="E57" s="47">
        <f>156.26+124.22</f>
        <v>280.48</v>
      </c>
      <c r="F57" s="47"/>
    </row>
    <row r="58" spans="1:6" ht="18" customHeight="1" x14ac:dyDescent="0.2">
      <c r="A58" s="7"/>
      <c r="B58" s="3" t="s">
        <v>27</v>
      </c>
      <c r="C58" s="2" t="s">
        <v>28</v>
      </c>
      <c r="D58" s="6">
        <f t="shared" si="1"/>
        <v>95.89</v>
      </c>
      <c r="E58" s="47">
        <f>53.42+42.47</f>
        <v>95.89</v>
      </c>
      <c r="F58" s="47"/>
    </row>
    <row r="59" spans="1:6" ht="18" customHeight="1" x14ac:dyDescent="0.2">
      <c r="A59" s="9" t="s">
        <v>77</v>
      </c>
      <c r="B59" s="13" t="s">
        <v>73</v>
      </c>
      <c r="C59" s="10" t="s">
        <v>74</v>
      </c>
      <c r="D59" s="6">
        <f t="shared" si="1"/>
        <v>62.709999999999994</v>
      </c>
      <c r="E59" s="11">
        <f>E60</f>
        <v>62.709999999999994</v>
      </c>
      <c r="F59" s="11">
        <f t="shared" ref="F59" si="20">F60</f>
        <v>0</v>
      </c>
    </row>
    <row r="60" spans="1:6" ht="18" customHeight="1" x14ac:dyDescent="0.2">
      <c r="A60" s="7"/>
      <c r="B60" s="29" t="s">
        <v>75</v>
      </c>
      <c r="C60" s="62" t="s">
        <v>76</v>
      </c>
      <c r="D60" s="6">
        <f t="shared" si="1"/>
        <v>62.709999999999994</v>
      </c>
      <c r="E60" s="53">
        <f>E61</f>
        <v>62.709999999999994</v>
      </c>
      <c r="F60" s="53">
        <f t="shared" ref="F60" si="21">F61</f>
        <v>0</v>
      </c>
    </row>
    <row r="61" spans="1:6" ht="67.5" customHeight="1" x14ac:dyDescent="0.2">
      <c r="A61" s="7"/>
      <c r="B61" s="63" t="s">
        <v>79</v>
      </c>
      <c r="C61" s="8" t="s">
        <v>76</v>
      </c>
      <c r="D61" s="6">
        <f t="shared" si="1"/>
        <v>62.709999999999994</v>
      </c>
      <c r="E61" s="53">
        <f>E62</f>
        <v>62.709999999999994</v>
      </c>
      <c r="F61" s="53">
        <f t="shared" ref="F61" si="22">F62</f>
        <v>0</v>
      </c>
    </row>
    <row r="62" spans="1:6" ht="18" customHeight="1" x14ac:dyDescent="0.2">
      <c r="A62" s="7"/>
      <c r="B62" s="17" t="s">
        <v>9</v>
      </c>
      <c r="C62" s="2"/>
      <c r="D62" s="6">
        <f t="shared" si="1"/>
        <v>62.709999999999994</v>
      </c>
      <c r="E62" s="47">
        <f>E63+E64+E65</f>
        <v>62.709999999999994</v>
      </c>
      <c r="F62" s="47"/>
    </row>
    <row r="63" spans="1:6" ht="18" customHeight="1" x14ac:dyDescent="0.2">
      <c r="A63" s="7"/>
      <c r="B63" s="17" t="s">
        <v>14</v>
      </c>
      <c r="C63" s="2" t="s">
        <v>15</v>
      </c>
      <c r="D63" s="6">
        <f t="shared" si="1"/>
        <v>22.47</v>
      </c>
      <c r="E63" s="47">
        <f>5.33+17.14</f>
        <v>22.47</v>
      </c>
      <c r="F63" s="47"/>
    </row>
    <row r="64" spans="1:6" ht="18" customHeight="1" x14ac:dyDescent="0.2">
      <c r="A64" s="7"/>
      <c r="B64" s="17" t="s">
        <v>25</v>
      </c>
      <c r="C64" s="2" t="s">
        <v>26</v>
      </c>
      <c r="D64" s="6">
        <f t="shared" si="1"/>
        <v>29.22</v>
      </c>
      <c r="E64" s="47">
        <v>29.22</v>
      </c>
      <c r="F64" s="47"/>
    </row>
    <row r="65" spans="1:6" ht="18" customHeight="1" x14ac:dyDescent="0.2">
      <c r="A65" s="7"/>
      <c r="B65" s="3" t="s">
        <v>27</v>
      </c>
      <c r="C65" s="2" t="s">
        <v>28</v>
      </c>
      <c r="D65" s="6">
        <f t="shared" si="1"/>
        <v>11.02</v>
      </c>
      <c r="E65" s="47">
        <v>11.02</v>
      </c>
      <c r="F65" s="47"/>
    </row>
    <row r="66" spans="1:6" ht="15" customHeight="1" x14ac:dyDescent="0.2">
      <c r="A66" s="14"/>
      <c r="B66" s="11" t="s">
        <v>68</v>
      </c>
      <c r="C66" s="14"/>
      <c r="D66" s="6">
        <f>E66+F66</f>
        <v>0</v>
      </c>
      <c r="E66" s="6">
        <f>E11-E22</f>
        <v>0</v>
      </c>
      <c r="F66" s="6">
        <f>F11-F22</f>
        <v>0</v>
      </c>
    </row>
    <row r="67" spans="1:6" x14ac:dyDescent="0.2">
      <c r="C67" s="27"/>
    </row>
    <row r="69" spans="1:6" x14ac:dyDescent="0.2">
      <c r="C69" s="27"/>
    </row>
  </sheetData>
  <mergeCells count="6">
    <mergeCell ref="A3:F3"/>
    <mergeCell ref="A1:D1"/>
    <mergeCell ref="A5:F5"/>
    <mergeCell ref="A6:F6"/>
    <mergeCell ref="A7:F7"/>
    <mergeCell ref="C2:F2"/>
  </mergeCells>
  <pageMargins left="0.85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 </vt:lpstr>
      <vt:lpstr>'anexa 1   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Catalina PREDESCU</cp:lastModifiedBy>
  <cp:lastPrinted>2014-05-27T09:58:08Z</cp:lastPrinted>
  <dcterms:created xsi:type="dcterms:W3CDTF">2012-03-09T07:09:29Z</dcterms:created>
  <dcterms:modified xsi:type="dcterms:W3CDTF">2014-05-27T12:14:17Z</dcterms:modified>
</cp:coreProperties>
</file>