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vestitii" sheetId="1" r:id="rId1"/>
    <sheet name="reparatii" sheetId="2" r:id="rId2"/>
  </sheets>
  <definedNames>
    <definedName name="_xlnm.Print_Titles" localSheetId="0">investitii!$10:$12</definedName>
  </definedNames>
  <calcPr calcId="145621"/>
</workbook>
</file>

<file path=xl/calcChain.xml><?xml version="1.0" encoding="utf-8"?>
<calcChain xmlns="http://schemas.openxmlformats.org/spreadsheetml/2006/main">
  <c r="D57" i="1" l="1"/>
  <c r="F26" i="1"/>
  <c r="E26" i="1"/>
  <c r="D20" i="1"/>
  <c r="C57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C20" i="1"/>
  <c r="E83" i="1"/>
  <c r="F83" i="1"/>
  <c r="G83" i="1"/>
  <c r="C83" i="1"/>
  <c r="D44" i="1"/>
  <c r="D83" i="1" s="1"/>
  <c r="H13" i="2"/>
  <c r="K13" i="2"/>
  <c r="K30" i="2" s="1"/>
  <c r="L29" i="2"/>
  <c r="M29" i="2" s="1"/>
  <c r="I29" i="2"/>
  <c r="G29" i="2"/>
  <c r="L28" i="2"/>
  <c r="M28" i="2" s="1"/>
  <c r="I28" i="2"/>
  <c r="G28" i="2"/>
  <c r="L27" i="2"/>
  <c r="M27" i="2" s="1"/>
  <c r="I27" i="2"/>
  <c r="G27" i="2"/>
  <c r="L26" i="2"/>
  <c r="M26" i="2" s="1"/>
  <c r="I26" i="2"/>
  <c r="G26" i="2"/>
  <c r="L25" i="2"/>
  <c r="M25" i="2" s="1"/>
  <c r="I25" i="2"/>
  <c r="G25" i="2"/>
  <c r="G24" i="2"/>
  <c r="L23" i="2"/>
  <c r="M23" i="2" s="1"/>
  <c r="I23" i="2"/>
  <c r="G23" i="2"/>
  <c r="L22" i="2"/>
  <c r="M22" i="2" s="1"/>
  <c r="I22" i="2"/>
  <c r="G22" i="2"/>
  <c r="J21" i="2"/>
  <c r="L21" i="2" s="1"/>
  <c r="H21" i="2"/>
  <c r="I21" i="2" s="1"/>
  <c r="G21" i="2"/>
  <c r="L20" i="2"/>
  <c r="M20" i="2" s="1"/>
  <c r="I20" i="2"/>
  <c r="G20" i="2"/>
  <c r="L19" i="2"/>
  <c r="M19" i="2" s="1"/>
  <c r="I19" i="2"/>
  <c r="G19" i="2"/>
  <c r="L18" i="2"/>
  <c r="M18" i="2" s="1"/>
  <c r="I18" i="2"/>
  <c r="G18" i="2"/>
  <c r="L17" i="2"/>
  <c r="M17" i="2" s="1"/>
  <c r="I17" i="2"/>
  <c r="G17" i="2"/>
  <c r="L16" i="2"/>
  <c r="M16" i="2" s="1"/>
  <c r="I16" i="2"/>
  <c r="G16" i="2"/>
  <c r="L15" i="2"/>
  <c r="M15" i="2" s="1"/>
  <c r="I15" i="2"/>
  <c r="G15" i="2"/>
  <c r="J14" i="2"/>
  <c r="J13" i="2" s="1"/>
  <c r="I14" i="2"/>
  <c r="I13" i="2" s="1"/>
  <c r="G14" i="2"/>
  <c r="F13" i="2"/>
  <c r="F30" i="2" s="1"/>
  <c r="E13" i="2"/>
  <c r="E30" i="2" s="1"/>
  <c r="D13" i="2"/>
  <c r="D30" i="2" s="1"/>
  <c r="C13" i="2"/>
  <c r="C30" i="2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I30" i="2" l="1"/>
  <c r="M21" i="2"/>
  <c r="L14" i="2"/>
  <c r="J30" i="2"/>
  <c r="H30" i="2"/>
  <c r="H83" i="1"/>
  <c r="G13" i="2"/>
  <c r="G30" i="2" s="1"/>
  <c r="M14" i="2" l="1"/>
  <c r="M13" i="2" s="1"/>
  <c r="M30" i="2" s="1"/>
  <c r="L13" i="2"/>
  <c r="L30" i="2" s="1"/>
</calcChain>
</file>

<file path=xl/sharedStrings.xml><?xml version="1.0" encoding="utf-8"?>
<sst xmlns="http://schemas.openxmlformats.org/spreadsheetml/2006/main" count="129" uniqueCount="127">
  <si>
    <t>CONSILIUL JUDEŢEAN ARGEŞ</t>
  </si>
  <si>
    <t>REGIA JUDEŢEANĂ DE DRUMURI ARGEŞ R.A.</t>
  </si>
  <si>
    <t>Program  actualizat cu lucrările de investiţii infrastructură rutieră pe anul 2014, şi previziunile pentru perioada 2015-2017</t>
  </si>
  <si>
    <t>-lei-</t>
  </si>
  <si>
    <t>Nr. crt</t>
  </si>
  <si>
    <t>Denumire obiectiv</t>
  </si>
  <si>
    <t>Credit bugetar an 2014</t>
  </si>
  <si>
    <t>Credit de angajament an 2014</t>
  </si>
  <si>
    <t>Previziuni buget an 2015</t>
  </si>
  <si>
    <t>Previziuni buget an 2016</t>
  </si>
  <si>
    <t>Previziuni buget an 2017</t>
  </si>
  <si>
    <t>Total perioada 2014-2017</t>
  </si>
  <si>
    <t>Pod pe DJ 739 Barzesti – Negresti – Zgripcesti – Beleti, km 12+100 peste paraul Carcinov, com. Beleti - Negresti</t>
  </si>
  <si>
    <t>Covor bituminos pe DJ 732 C Campulung – Bughea de Jos – Malu, km 0+000 – 2+000, L = 2,0 km si drum lateral ce leaga DJ 732 C cu Dj 735, L = 1,2 km, oras Campulung</t>
  </si>
  <si>
    <t>IBU pe DJ 731 C Vata – Vetisoara, km 5+800 – 13+000, L = 7,2 km, com. Vedea si Cocu</t>
  </si>
  <si>
    <t>IBU si Sporirea capacitatii portante pe DJ 740 Maracineni – Micesti – Pauleasca, km 6+600 – 12+500, com. Micesti</t>
  </si>
  <si>
    <t>IBU si Sporirea capacitatii portante pe DC 216 Malureni – Toplita,  km 2+000 – 7+000, L = 5,0 km, com. Malureni</t>
  </si>
  <si>
    <t>IBU pe DC 29 Cetateni (DN72A) – Boteni, km 0+000 – 5+000, L = 5,0 km, com. Cetateni</t>
  </si>
  <si>
    <t>IBU pe DJ 679 E (DJ679A) Bucov – Raca – lim.jud.Teleorman, km 1+500 – 2+800, L = 1,3 km, com. Raca</t>
  </si>
  <si>
    <t>IBU pe DJ 679 C Caldararu (DN65A) – Izvoru – Mozaceni (DJ659), km 0+000 – 9+941, L = 9,941 km, com. Caldararu si Izvoru; km 9+941 - 10+421, com. Izvoru</t>
  </si>
  <si>
    <t>Modernizare drum comunal DC 40, com. Poienarii de Muscel</t>
  </si>
  <si>
    <t>IBU pe DC 133 Slobozia (DJ504) – Purcareni, km 0+000 – 4+000, L = 4,0 km, com. Popesti</t>
  </si>
  <si>
    <t>Covor pe DJ 703 A Cotmeana – Cocu – Poiana Lacului, km 24+096 – 28+796, com. Poiana Lacului</t>
  </si>
  <si>
    <t>Covor pe DJ 703 A Cotmeana – Cocu, km 0+000 – 22+096, la Cotmeana si Cocu</t>
  </si>
  <si>
    <t>Podet pe DJ 741 Pitesti – Valea Mare – Fagetu – Mioveni, km 5+585, peste garla Vierosi, oras Mioveni</t>
  </si>
  <si>
    <t>Asfaltare pe DJ 741 Pitesti – Valea Mare – Fagetu – Mioveni, km 0+000 – 9+497, la Stefanesti si Mioveni</t>
  </si>
  <si>
    <t>Covor bituminos pe DJ 679 D Malu – Coltu – Ungheni – Recea – Negrasi – Mozacu, km 7+940 – 14+440, L = 6,5 km, com. Ungheni</t>
  </si>
  <si>
    <t>Asfaltare DJ 703 F lim. Jud. Valcea – Cepari, km 20+600 – 25+385, L=4,785 km, la Cepari, jud. Arges</t>
  </si>
  <si>
    <t>Asfaltare DJ 508 Cateasca – Furduiesti – Teiu – Buta, km 0+000 – 17+217, la Cateasca , Ratesti,Teiu si Negrasi</t>
  </si>
  <si>
    <t>I.B.U. pe DJ 703 Cuca – Ciomagesti, km 11+720 – 20+845, la Cuca si Ciomagesti</t>
  </si>
  <si>
    <t>I.B.U. pe DJ 679 D Negrasi(DJ 659) – Mozacu, km 34+500 – 39+500, L=5 km, com. Negrasi</t>
  </si>
  <si>
    <t>I.B.U. pe DJ 740 Maracineni – Micesti – Zarnesti, km 15+400 – 16+400, L=1 km, com. Malureni</t>
  </si>
  <si>
    <t>Amenajare platforma pentru biciclisti in imediata vecinatate a partii carosabile a DJ 703 E Pitesti – Lupuieni – Popesti – Cocu, pe partea stanga(Cornul Vanatorului – Releu), km , L=3,430 km, la Pitesti si Mosoaia, jud. Arges</t>
  </si>
  <si>
    <t>Asfaltare DJ 703 L Musatesti(DN 73 C) – Schitu Robaia, km 0+000 – 6+500, L=6,50 km, com. Musatesti, jud. Arges</t>
  </si>
  <si>
    <t>I.B.U. pe DC 47 Radesti (DN 73) - Pitigaia, km 0+200 - 1+120, L = 0,92 km, la Stalpeni</t>
  </si>
  <si>
    <t>I.B.U. pe DJ 702 F lim. Jud. Dambovita – Slobozia, km 14+000 – 18+200; km 18+845 - 19+695; L=5,05 km , la Slobozia, jud. Arges</t>
  </si>
  <si>
    <t>I.B.U. pe DJ 503 lim. Jud. Giurgiu – Slobozia – Rociu – Oarja – Catanele, km 101+355 – 102+000, L=0,645 km</t>
  </si>
  <si>
    <t>Podet pe DJ 704 E Ursoaia – Bascovele, km 6+000, peste paraul Bascovele, com. Cotmeana</t>
  </si>
  <si>
    <t>Asfaltare pe DC 97 A Goranesti – Bogati, km 0+000 – 3+500, la Topoloveni</t>
  </si>
  <si>
    <t>IBU pe DC 43 Oraselul Minier – Valea Pechii – Loturi(DJ 738) km 5+280-5+760, L = 480 m, in mun. Campulung</t>
  </si>
  <si>
    <t>Pod pe DC 64 Rancaciov – Priboieni, km 1+400, peste Valea Glodu, com. Calinesti</t>
  </si>
  <si>
    <t>Imbracaminte bituminoasa usoara pe DJ 704 H Merisani (DN 7C) – Baiculesti – Curtea de Arges (DN 73 C), km 10+090-17+600, L = 7,51 km, in comuna Baiculesti</t>
  </si>
  <si>
    <t xml:space="preserve">Imbracaminte bituminoasa usoara pe DJ 703 H Valea Danului – Cepari, km 9+475-10+364,  0,889 m, la Plaiul Oii, in comuna Cepari </t>
  </si>
  <si>
    <t>Modernizare pe DJ 725 Stoenesti – Dragoslavele, km 3+313-6+626, L = 3,313 km, in comunele Stoenesti si  Dragoslavele</t>
  </si>
  <si>
    <t>Modernizare DC 136 Mirosi (DN 65 A-km 61+375) – Mirosi, km 0+000-1+550 si  DC 136 A Surdulesti (DN 65 A- km 65+037) – Surdulesti, km 0+000-1+400, la Mirosi</t>
  </si>
  <si>
    <t>Modernizare drum local str. Sticlelor, L=4134 m, in orasul Stefanesti, jud. Arges</t>
  </si>
  <si>
    <t>Imbracaminte bituminoasa usoara pe DJ 731 D  Micesti – Purcareni – Valea Nandrii – Ganesti, km 4+850-23+000, si drum lateral in comunele Micesti, Darmanesti , Cosesti  si Pietrosani</t>
  </si>
  <si>
    <t>Covor bituminos pe DJ 659 Pitesti – Bradu – Suseni – Gliganu de Sus – Birlogu – Negrasi Mozaceni – Lim. Jud. Dimbovita, km 13+000-14+900; km 18+900-19+650, L = 2,65 km , in comuna Suseni</t>
  </si>
  <si>
    <t>Podet pe DJ 725 Stoenesti – Dragoslavele, km 3+500, com. Stoenesti</t>
  </si>
  <si>
    <t>Podet pe DJ 725 Stoenesti – Dragoslavele, km 3+400, com. Stoenesti</t>
  </si>
  <si>
    <t>Refacere podet pe DJ 703 E Pitesti – Lupuieni – Popesti – Lungulesti – Cocu, km 4+200, L = 8 m, comuna Mosoaia</t>
  </si>
  <si>
    <t>Asfaltare DJ 704 D Prislop - Lupuieni, km 0+000 - 2+500, in comunele Bascov si Babana</t>
  </si>
  <si>
    <t>Asfaltare DJ 679 A Birla-Caldararu-Bucov-Popesti,km 0+000-12+885, km 14+750-20+625, la Caldararu si Barla</t>
  </si>
  <si>
    <t>Asfaltare DC 128 Izvoru-Stefan cel Mare, km 0+000-15+420, la Izvoru, Popesti, Slobozia si Stefan cel Mare</t>
  </si>
  <si>
    <t>Modernizare drum comunal DC 15A Bughea de Sus(DJ 735)- Bughita, km 1+710-2+590,L=880 m in com . Bughea de Sus</t>
  </si>
  <si>
    <t>Modernizare DC 218 Stroiesti ( DJ 703 I) - Valea Muscelului - Valsanesti, km 0+000-5+300, in comuna Musatesti</t>
  </si>
  <si>
    <t>I.B.U. DJ 742 Leordeni (DJ 703 B) - Glambocata (DN 7), km.0+000-11+050, in comuna Leordeni</t>
  </si>
  <si>
    <t>Modernizare DC 429 Izvoru de Sus(DJ 504) - Cotu, L = 1820 m, in comuna Izvoru</t>
  </si>
  <si>
    <t>Reabilitare ulita Bisericii, L = 0,6 km, comuna Cotmeana</t>
  </si>
  <si>
    <t>I.B.U. DJ 738 Poienari - Mihaiesti,   km 10+450-13+850, Poienari de Muscel si Mihaiesti</t>
  </si>
  <si>
    <t>Modernizare DJ 702 A Ciupa - Ratesti, km 33+030-35+696</t>
  </si>
  <si>
    <t xml:space="preserve">Modernizare DJ 704 F Baiculesti - Tutana - Poienari, 0+000-1+000, km 1+600-2+135,L = 1,535 km </t>
  </si>
  <si>
    <t>Covor DJ 704 C Radu Negru - Vranesti - Udeni - Catanele, km 5+300-9+200, la Calinesti</t>
  </si>
  <si>
    <t>I.B.U.pe DJ 704 C Radu Negru - Vranesti - Udeni - Catanele, km 9+200-10+000, la Calinesti</t>
  </si>
  <si>
    <t>Modernizare DC 44 la Mihaiesti,km 0+000-1+000</t>
  </si>
  <si>
    <t>Refacere pod pe DJ 659 Pitesti - Mozaceni, km 40+400, in comuna Mozaceni</t>
  </si>
  <si>
    <t>Modernizare DJ 730 A Lim. Jud. Brasov - Podu Dimbovitei, km 7+713-24+713, L = 17 km, in comuna Dimbovicioara</t>
  </si>
  <si>
    <t>Modernizare DJ 731 B Samara (DJ 703A) - Babana - Richitele de Sus - Cocu (DJ 703 A), km 0+000-19+200, L = 19,2 km, comuna Poiana Lacului, Babana, Cocu</t>
  </si>
  <si>
    <t>Modernizare DJ 703 A Poiana Lacului - Cerbu, km 28+796-31+939, L = 3,143 km, in comuna Poiana Lacului</t>
  </si>
  <si>
    <t>Pod DJ 738 Jugur - Draghici -Mihaiesti peste raul Targului, km 21+900, in comuna Mihaiesti</t>
  </si>
  <si>
    <t>Pod pe DJ 703 H Curtea de Arges (DN 7 C) - Valea Danului - Cepari, km 0+597, L = 152 m, in comuna Valea Danului</t>
  </si>
  <si>
    <t>Reabilitare si modernizare drum local Teodor Bratianu, L = 500 m, in comuna Tigveni</t>
  </si>
  <si>
    <t>Pod peste Raul Doamnei (DJ 731) si drum acces - punctul Islaz Sboghitesti, comuna Nucsoara</t>
  </si>
  <si>
    <t>I.B.U. DC 50 Davidesti - Huluba (DN 73 D), km 0+000-7+500, in comunele Davidesti si Vulturesti</t>
  </si>
  <si>
    <t>Asfaltare  DJ 731D Micesti – Purcareni – Ganesti, km 20+700-23+000 si drum lateral L=300 m la Pietrosani</t>
  </si>
  <si>
    <t>Modernizare DC 22 Dambovicioara - Cabana Brusturet in comuna Dambovicioara, km 0+000-4+000</t>
  </si>
  <si>
    <t>Asfaltare drum local Petrol si executie pod Gura Văii in com. Albota</t>
  </si>
  <si>
    <t>Executia  cu montaj inclus a unui numar de 48 statii de autobuz (24 buc/sens)pe DJ 731Piscani (DN73)- Darmanesti – Cosesti – Pietrosani – Domnesti – Corbi – Bahna – Cabana Refenicea, km 0+000 – 49+690, com. Darmanesti,  Cosesti, Pietrosani, Domnesti, Corbi  si Nucsoara</t>
  </si>
  <si>
    <t>Modernizare DC 440 Rausor(DN 73) – Iaz – Valea lui Maldar, km 1+400-2+448, L=1,048 km,  la Rucar</t>
  </si>
  <si>
    <t>Asfaltare DC 41 Poienari(DJ 738) - Grosani, km 0+000-1+500 si drum lateral DC 41 Centru - Sat Grosani, in Com. Poienarii de Muscel</t>
  </si>
  <si>
    <t>IBU pe DJ 679 C Caldararu (DN65A) – Izvoru – Mozaceni (DJ659), km 12+550-23+515, L = 10,665 km, com.  Izvoru si Mozaceni</t>
  </si>
  <si>
    <t>Total</t>
  </si>
  <si>
    <t>DIRECTOR GENERAL</t>
  </si>
  <si>
    <t>Nicolau Alina</t>
  </si>
  <si>
    <t>CONSILIUL JUDETEAN ARGES</t>
  </si>
  <si>
    <t>REGIA JUDETEANA DE DRUMURI ARGES R.A.</t>
  </si>
  <si>
    <t xml:space="preserve">SE APROBA </t>
  </si>
  <si>
    <t xml:space="preserve">PRESEDINTE </t>
  </si>
  <si>
    <t>Program  cu lucrarile de reparatii infrastructura rutiera pe anul 2014, si previziunile pentru perioada 2015-2017</t>
  </si>
  <si>
    <t>Ind.</t>
  </si>
  <si>
    <t>Denumire indicativ</t>
  </si>
  <si>
    <t xml:space="preserve"> 2015-2017</t>
  </si>
  <si>
    <t>Executie la 31.08.2013</t>
  </si>
  <si>
    <t>Rest la 31.08.2013</t>
  </si>
  <si>
    <t>Suplimentare</t>
  </si>
  <si>
    <t>Diminuare</t>
  </si>
  <si>
    <t>prg acualizat</t>
  </si>
  <si>
    <t>necesar</t>
  </si>
  <si>
    <t>101.</t>
  </si>
  <si>
    <t>Intretinere curenta pe timp de vara</t>
  </si>
  <si>
    <t>101.1.1. Intretinere imbracaminte asfaltica</t>
  </si>
  <si>
    <t>101.1.5. Intretinerea drumurilor pietruite</t>
  </si>
  <si>
    <t>101.2.2.Asigurarea scurgerii apelor din zona drumurilor</t>
  </si>
  <si>
    <t>101.2.3.Intretinerea mijloacelor pentru siguranta circulatiei rutiere si de informare</t>
  </si>
  <si>
    <t>101.3. Intretinere curenta a podurilor , pasajelor, podetelor</t>
  </si>
  <si>
    <t>102.</t>
  </si>
  <si>
    <t>Intretinere curenta pe timp de iarna</t>
  </si>
  <si>
    <t>Covoare bituminoase</t>
  </si>
  <si>
    <t>107.</t>
  </si>
  <si>
    <t>Siguranta rutiera</t>
  </si>
  <si>
    <t>Intretinerea cladirilor</t>
  </si>
  <si>
    <t>113.</t>
  </si>
  <si>
    <t>Lucrari accidentale</t>
  </si>
  <si>
    <t>Eliminarea punctelor periculoase amenajari de intersectii(care afecteaza elementele geometrice si a sistemului rutier al drumului)</t>
  </si>
  <si>
    <t>Reparatii curente la poduri:definitivari ale podetelor, inlocuirea elementelor degradate la suprastructura, consolidarea infrastructurilor, consolidarea provizorie la poduri, variante provizorii de circulatie.</t>
  </si>
  <si>
    <t>119.</t>
  </si>
  <si>
    <t>Reparatii curente la cladiri</t>
  </si>
  <si>
    <t>A 1.1.</t>
  </si>
  <si>
    <t>Cadastrul drumurilor</t>
  </si>
  <si>
    <t>A 1.2.</t>
  </si>
  <si>
    <t>Cartea constructiilor, analize, verificari, eliberari acorduri, autorizatii, taxe, avize</t>
  </si>
  <si>
    <t xml:space="preserve"> </t>
  </si>
  <si>
    <t>Intocmirea documentatiilor tehnico-economice pentru lucrarile de intretinere si reparatii la drumuri, poduri, pasaje si cladiri aferente drumurilor publice</t>
  </si>
  <si>
    <t>Ivascu Sorin</t>
  </si>
  <si>
    <t>Refacere pod pe DJ 739 (DN 73D) Barzesti-Negresti-Zgriptesti-Beleti (DJ 702)peste raul Argesel, km 0+145, in comuna Vulturesti, judetul Arges.</t>
  </si>
  <si>
    <t>FLORIN GRIGORETECAU</t>
  </si>
  <si>
    <t>DIRECTOR INFRASTRUCTURA RUTIERA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</si>
</sst>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Arial"/>
      <family val="2"/>
    </font>
    <font>
      <b/>
      <sz val="8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Arial"/>
      <family val="2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3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quotePrefix="1" applyFont="1" applyAlignment="1">
      <alignment horizont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vertical="top" wrapText="1"/>
    </xf>
    <xf numFmtId="3" fontId="6" fillId="0" borderId="1" xfId="0" applyNumberFormat="1" applyFont="1" applyBorder="1"/>
    <xf numFmtId="3" fontId="7" fillId="0" borderId="1" xfId="0" applyNumberFormat="1" applyFont="1" applyBorder="1"/>
    <xf numFmtId="3" fontId="4" fillId="0" borderId="0" xfId="0" applyNumberFormat="1" applyFont="1"/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Fill="1" applyBorder="1"/>
    <xf numFmtId="3" fontId="6" fillId="0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distributed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quotePrefix="1" applyFont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distributed"/>
    </xf>
    <xf numFmtId="0" fontId="2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1" xfId="0" applyNumberFormat="1" applyBorder="1"/>
    <xf numFmtId="3" fontId="4" fillId="0" borderId="1" xfId="0" applyNumberFormat="1" applyFont="1" applyBorder="1"/>
    <xf numFmtId="0" fontId="3" fillId="0" borderId="1" xfId="0" applyFont="1" applyBorder="1" applyAlignment="1">
      <alignment vertical="top"/>
    </xf>
    <xf numFmtId="3" fontId="3" fillId="0" borderId="1" xfId="0" applyNumberFormat="1" applyFont="1" applyBorder="1"/>
    <xf numFmtId="0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/>
    <xf numFmtId="0" fontId="12" fillId="4" borderId="1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vertical="top" wrapText="1"/>
    </xf>
    <xf numFmtId="0" fontId="12" fillId="4" borderId="0" xfId="0" applyFont="1" applyFill="1" applyAlignment="1">
      <alignment horizontal="left" vertical="top" wrapText="1"/>
    </xf>
    <xf numFmtId="4" fontId="13" fillId="4" borderId="1" xfId="1" applyNumberFormat="1" applyFont="1" applyFill="1" applyBorder="1" applyAlignment="1">
      <alignment horizontal="justify" vertical="top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3" fontId="6" fillId="4" borderId="1" xfId="0" applyNumberFormat="1" applyFont="1" applyFill="1" applyBorder="1"/>
    <xf numFmtId="3" fontId="7" fillId="4" borderId="1" xfId="0" applyNumberFormat="1" applyFont="1" applyFill="1" applyBorder="1"/>
    <xf numFmtId="0" fontId="4" fillId="4" borderId="0" xfId="0" applyFont="1" applyFill="1"/>
    <xf numFmtId="3" fontId="6" fillId="4" borderId="1" xfId="0" applyNumberFormat="1" applyFont="1" applyFill="1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3">
    <cellStyle name="Normal" xfId="0" builtinId="0"/>
    <cellStyle name="Normal 2" xfId="2"/>
    <cellStyle name="Normal_Lista obiective de inv-02.05.201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tabSelected="1" workbookViewId="0">
      <pane ySplit="11" topLeftCell="A54" activePane="bottomLeft" state="frozen"/>
      <selection pane="bottomLeft" activeCell="H83" sqref="H83"/>
    </sheetView>
  </sheetViews>
  <sheetFormatPr defaultRowHeight="12.75" x14ac:dyDescent="0.2"/>
  <cols>
    <col min="1" max="1" width="3" style="6" customWidth="1"/>
    <col min="2" max="2" width="40.28515625" style="6" customWidth="1"/>
    <col min="3" max="3" width="11.7109375" style="6" bestFit="1" customWidth="1"/>
    <col min="4" max="4" width="11" style="6" customWidth="1"/>
    <col min="5" max="5" width="11.42578125" style="6" customWidth="1"/>
    <col min="6" max="6" width="11.28515625" style="6" customWidth="1"/>
    <col min="7" max="7" width="12.140625" style="6" customWidth="1"/>
    <col min="8" max="8" width="12.28515625" style="6" customWidth="1"/>
    <col min="9" max="229" width="9.140625" style="6"/>
    <col min="230" max="230" width="4" style="6" customWidth="1"/>
    <col min="231" max="231" width="40.28515625" style="6" customWidth="1"/>
    <col min="232" max="232" width="11.7109375" style="6" bestFit="1" customWidth="1"/>
    <col min="233" max="233" width="11" style="6" customWidth="1"/>
    <col min="234" max="234" width="11.42578125" style="6" customWidth="1"/>
    <col min="235" max="235" width="11.28515625" style="6" customWidth="1"/>
    <col min="236" max="236" width="12.140625" style="6" customWidth="1"/>
    <col min="237" max="237" width="12.28515625" style="6" customWidth="1"/>
    <col min="238" max="485" width="9.140625" style="6"/>
    <col min="486" max="486" width="4" style="6" customWidth="1"/>
    <col min="487" max="487" width="40.28515625" style="6" customWidth="1"/>
    <col min="488" max="488" width="11.7109375" style="6" bestFit="1" customWidth="1"/>
    <col min="489" max="489" width="11" style="6" customWidth="1"/>
    <col min="490" max="490" width="11.42578125" style="6" customWidth="1"/>
    <col min="491" max="491" width="11.28515625" style="6" customWidth="1"/>
    <col min="492" max="492" width="12.140625" style="6" customWidth="1"/>
    <col min="493" max="493" width="12.28515625" style="6" customWidth="1"/>
    <col min="494" max="741" width="9.140625" style="6"/>
    <col min="742" max="742" width="4" style="6" customWidth="1"/>
    <col min="743" max="743" width="40.28515625" style="6" customWidth="1"/>
    <col min="744" max="744" width="11.7109375" style="6" bestFit="1" customWidth="1"/>
    <col min="745" max="745" width="11" style="6" customWidth="1"/>
    <col min="746" max="746" width="11.42578125" style="6" customWidth="1"/>
    <col min="747" max="747" width="11.28515625" style="6" customWidth="1"/>
    <col min="748" max="748" width="12.140625" style="6" customWidth="1"/>
    <col min="749" max="749" width="12.28515625" style="6" customWidth="1"/>
    <col min="750" max="997" width="9.140625" style="6"/>
    <col min="998" max="998" width="4" style="6" customWidth="1"/>
    <col min="999" max="999" width="40.28515625" style="6" customWidth="1"/>
    <col min="1000" max="1000" width="11.7109375" style="6" bestFit="1" customWidth="1"/>
    <col min="1001" max="1001" width="11" style="6" customWidth="1"/>
    <col min="1002" max="1002" width="11.42578125" style="6" customWidth="1"/>
    <col min="1003" max="1003" width="11.28515625" style="6" customWidth="1"/>
    <col min="1004" max="1004" width="12.140625" style="6" customWidth="1"/>
    <col min="1005" max="1005" width="12.28515625" style="6" customWidth="1"/>
    <col min="1006" max="1253" width="9.140625" style="6"/>
    <col min="1254" max="1254" width="4" style="6" customWidth="1"/>
    <col min="1255" max="1255" width="40.28515625" style="6" customWidth="1"/>
    <col min="1256" max="1256" width="11.7109375" style="6" bestFit="1" customWidth="1"/>
    <col min="1257" max="1257" width="11" style="6" customWidth="1"/>
    <col min="1258" max="1258" width="11.42578125" style="6" customWidth="1"/>
    <col min="1259" max="1259" width="11.28515625" style="6" customWidth="1"/>
    <col min="1260" max="1260" width="12.140625" style="6" customWidth="1"/>
    <col min="1261" max="1261" width="12.28515625" style="6" customWidth="1"/>
    <col min="1262" max="1509" width="9.140625" style="6"/>
    <col min="1510" max="1510" width="4" style="6" customWidth="1"/>
    <col min="1511" max="1511" width="40.28515625" style="6" customWidth="1"/>
    <col min="1512" max="1512" width="11.7109375" style="6" bestFit="1" customWidth="1"/>
    <col min="1513" max="1513" width="11" style="6" customWidth="1"/>
    <col min="1514" max="1514" width="11.42578125" style="6" customWidth="1"/>
    <col min="1515" max="1515" width="11.28515625" style="6" customWidth="1"/>
    <col min="1516" max="1516" width="12.140625" style="6" customWidth="1"/>
    <col min="1517" max="1517" width="12.28515625" style="6" customWidth="1"/>
    <col min="1518" max="1765" width="9.140625" style="6"/>
    <col min="1766" max="1766" width="4" style="6" customWidth="1"/>
    <col min="1767" max="1767" width="40.28515625" style="6" customWidth="1"/>
    <col min="1768" max="1768" width="11.7109375" style="6" bestFit="1" customWidth="1"/>
    <col min="1769" max="1769" width="11" style="6" customWidth="1"/>
    <col min="1770" max="1770" width="11.42578125" style="6" customWidth="1"/>
    <col min="1771" max="1771" width="11.28515625" style="6" customWidth="1"/>
    <col min="1772" max="1772" width="12.140625" style="6" customWidth="1"/>
    <col min="1773" max="1773" width="12.28515625" style="6" customWidth="1"/>
    <col min="1774" max="2021" width="9.140625" style="6"/>
    <col min="2022" max="2022" width="4" style="6" customWidth="1"/>
    <col min="2023" max="2023" width="40.28515625" style="6" customWidth="1"/>
    <col min="2024" max="2024" width="11.7109375" style="6" bestFit="1" customWidth="1"/>
    <col min="2025" max="2025" width="11" style="6" customWidth="1"/>
    <col min="2026" max="2026" width="11.42578125" style="6" customWidth="1"/>
    <col min="2027" max="2027" width="11.28515625" style="6" customWidth="1"/>
    <col min="2028" max="2028" width="12.140625" style="6" customWidth="1"/>
    <col min="2029" max="2029" width="12.28515625" style="6" customWidth="1"/>
    <col min="2030" max="2277" width="9.140625" style="6"/>
    <col min="2278" max="2278" width="4" style="6" customWidth="1"/>
    <col min="2279" max="2279" width="40.28515625" style="6" customWidth="1"/>
    <col min="2280" max="2280" width="11.7109375" style="6" bestFit="1" customWidth="1"/>
    <col min="2281" max="2281" width="11" style="6" customWidth="1"/>
    <col min="2282" max="2282" width="11.42578125" style="6" customWidth="1"/>
    <col min="2283" max="2283" width="11.28515625" style="6" customWidth="1"/>
    <col min="2284" max="2284" width="12.140625" style="6" customWidth="1"/>
    <col min="2285" max="2285" width="12.28515625" style="6" customWidth="1"/>
    <col min="2286" max="2533" width="9.140625" style="6"/>
    <col min="2534" max="2534" width="4" style="6" customWidth="1"/>
    <col min="2535" max="2535" width="40.28515625" style="6" customWidth="1"/>
    <col min="2536" max="2536" width="11.7109375" style="6" bestFit="1" customWidth="1"/>
    <col min="2537" max="2537" width="11" style="6" customWidth="1"/>
    <col min="2538" max="2538" width="11.42578125" style="6" customWidth="1"/>
    <col min="2539" max="2539" width="11.28515625" style="6" customWidth="1"/>
    <col min="2540" max="2540" width="12.140625" style="6" customWidth="1"/>
    <col min="2541" max="2541" width="12.28515625" style="6" customWidth="1"/>
    <col min="2542" max="2789" width="9.140625" style="6"/>
    <col min="2790" max="2790" width="4" style="6" customWidth="1"/>
    <col min="2791" max="2791" width="40.28515625" style="6" customWidth="1"/>
    <col min="2792" max="2792" width="11.7109375" style="6" bestFit="1" customWidth="1"/>
    <col min="2793" max="2793" width="11" style="6" customWidth="1"/>
    <col min="2794" max="2794" width="11.42578125" style="6" customWidth="1"/>
    <col min="2795" max="2795" width="11.28515625" style="6" customWidth="1"/>
    <col min="2796" max="2796" width="12.140625" style="6" customWidth="1"/>
    <col min="2797" max="2797" width="12.28515625" style="6" customWidth="1"/>
    <col min="2798" max="3045" width="9.140625" style="6"/>
    <col min="3046" max="3046" width="4" style="6" customWidth="1"/>
    <col min="3047" max="3047" width="40.28515625" style="6" customWidth="1"/>
    <col min="3048" max="3048" width="11.7109375" style="6" bestFit="1" customWidth="1"/>
    <col min="3049" max="3049" width="11" style="6" customWidth="1"/>
    <col min="3050" max="3050" width="11.42578125" style="6" customWidth="1"/>
    <col min="3051" max="3051" width="11.28515625" style="6" customWidth="1"/>
    <col min="3052" max="3052" width="12.140625" style="6" customWidth="1"/>
    <col min="3053" max="3053" width="12.28515625" style="6" customWidth="1"/>
    <col min="3054" max="3301" width="9.140625" style="6"/>
    <col min="3302" max="3302" width="4" style="6" customWidth="1"/>
    <col min="3303" max="3303" width="40.28515625" style="6" customWidth="1"/>
    <col min="3304" max="3304" width="11.7109375" style="6" bestFit="1" customWidth="1"/>
    <col min="3305" max="3305" width="11" style="6" customWidth="1"/>
    <col min="3306" max="3306" width="11.42578125" style="6" customWidth="1"/>
    <col min="3307" max="3307" width="11.28515625" style="6" customWidth="1"/>
    <col min="3308" max="3308" width="12.140625" style="6" customWidth="1"/>
    <col min="3309" max="3309" width="12.28515625" style="6" customWidth="1"/>
    <col min="3310" max="3557" width="9.140625" style="6"/>
    <col min="3558" max="3558" width="4" style="6" customWidth="1"/>
    <col min="3559" max="3559" width="40.28515625" style="6" customWidth="1"/>
    <col min="3560" max="3560" width="11.7109375" style="6" bestFit="1" customWidth="1"/>
    <col min="3561" max="3561" width="11" style="6" customWidth="1"/>
    <col min="3562" max="3562" width="11.42578125" style="6" customWidth="1"/>
    <col min="3563" max="3563" width="11.28515625" style="6" customWidth="1"/>
    <col min="3564" max="3564" width="12.140625" style="6" customWidth="1"/>
    <col min="3565" max="3565" width="12.28515625" style="6" customWidth="1"/>
    <col min="3566" max="3813" width="9.140625" style="6"/>
    <col min="3814" max="3814" width="4" style="6" customWidth="1"/>
    <col min="3815" max="3815" width="40.28515625" style="6" customWidth="1"/>
    <col min="3816" max="3816" width="11.7109375" style="6" bestFit="1" customWidth="1"/>
    <col min="3817" max="3817" width="11" style="6" customWidth="1"/>
    <col min="3818" max="3818" width="11.42578125" style="6" customWidth="1"/>
    <col min="3819" max="3819" width="11.28515625" style="6" customWidth="1"/>
    <col min="3820" max="3820" width="12.140625" style="6" customWidth="1"/>
    <col min="3821" max="3821" width="12.28515625" style="6" customWidth="1"/>
    <col min="3822" max="4069" width="9.140625" style="6"/>
    <col min="4070" max="4070" width="4" style="6" customWidth="1"/>
    <col min="4071" max="4071" width="40.28515625" style="6" customWidth="1"/>
    <col min="4072" max="4072" width="11.7109375" style="6" bestFit="1" customWidth="1"/>
    <col min="4073" max="4073" width="11" style="6" customWidth="1"/>
    <col min="4074" max="4074" width="11.42578125" style="6" customWidth="1"/>
    <col min="4075" max="4075" width="11.28515625" style="6" customWidth="1"/>
    <col min="4076" max="4076" width="12.140625" style="6" customWidth="1"/>
    <col min="4077" max="4077" width="12.28515625" style="6" customWidth="1"/>
    <col min="4078" max="4325" width="9.140625" style="6"/>
    <col min="4326" max="4326" width="4" style="6" customWidth="1"/>
    <col min="4327" max="4327" width="40.28515625" style="6" customWidth="1"/>
    <col min="4328" max="4328" width="11.7109375" style="6" bestFit="1" customWidth="1"/>
    <col min="4329" max="4329" width="11" style="6" customWidth="1"/>
    <col min="4330" max="4330" width="11.42578125" style="6" customWidth="1"/>
    <col min="4331" max="4331" width="11.28515625" style="6" customWidth="1"/>
    <col min="4332" max="4332" width="12.140625" style="6" customWidth="1"/>
    <col min="4333" max="4333" width="12.28515625" style="6" customWidth="1"/>
    <col min="4334" max="4581" width="9.140625" style="6"/>
    <col min="4582" max="4582" width="4" style="6" customWidth="1"/>
    <col min="4583" max="4583" width="40.28515625" style="6" customWidth="1"/>
    <col min="4584" max="4584" width="11.7109375" style="6" bestFit="1" customWidth="1"/>
    <col min="4585" max="4585" width="11" style="6" customWidth="1"/>
    <col min="4586" max="4586" width="11.42578125" style="6" customWidth="1"/>
    <col min="4587" max="4587" width="11.28515625" style="6" customWidth="1"/>
    <col min="4588" max="4588" width="12.140625" style="6" customWidth="1"/>
    <col min="4589" max="4589" width="12.28515625" style="6" customWidth="1"/>
    <col min="4590" max="4837" width="9.140625" style="6"/>
    <col min="4838" max="4838" width="4" style="6" customWidth="1"/>
    <col min="4839" max="4839" width="40.28515625" style="6" customWidth="1"/>
    <col min="4840" max="4840" width="11.7109375" style="6" bestFit="1" customWidth="1"/>
    <col min="4841" max="4841" width="11" style="6" customWidth="1"/>
    <col min="4842" max="4842" width="11.42578125" style="6" customWidth="1"/>
    <col min="4843" max="4843" width="11.28515625" style="6" customWidth="1"/>
    <col min="4844" max="4844" width="12.140625" style="6" customWidth="1"/>
    <col min="4845" max="4845" width="12.28515625" style="6" customWidth="1"/>
    <col min="4846" max="5093" width="9.140625" style="6"/>
    <col min="5094" max="5094" width="4" style="6" customWidth="1"/>
    <col min="5095" max="5095" width="40.28515625" style="6" customWidth="1"/>
    <col min="5096" max="5096" width="11.7109375" style="6" bestFit="1" customWidth="1"/>
    <col min="5097" max="5097" width="11" style="6" customWidth="1"/>
    <col min="5098" max="5098" width="11.42578125" style="6" customWidth="1"/>
    <col min="5099" max="5099" width="11.28515625" style="6" customWidth="1"/>
    <col min="5100" max="5100" width="12.140625" style="6" customWidth="1"/>
    <col min="5101" max="5101" width="12.28515625" style="6" customWidth="1"/>
    <col min="5102" max="5349" width="9.140625" style="6"/>
    <col min="5350" max="5350" width="4" style="6" customWidth="1"/>
    <col min="5351" max="5351" width="40.28515625" style="6" customWidth="1"/>
    <col min="5352" max="5352" width="11.7109375" style="6" bestFit="1" customWidth="1"/>
    <col min="5353" max="5353" width="11" style="6" customWidth="1"/>
    <col min="5354" max="5354" width="11.42578125" style="6" customWidth="1"/>
    <col min="5355" max="5355" width="11.28515625" style="6" customWidth="1"/>
    <col min="5356" max="5356" width="12.140625" style="6" customWidth="1"/>
    <col min="5357" max="5357" width="12.28515625" style="6" customWidth="1"/>
    <col min="5358" max="5605" width="9.140625" style="6"/>
    <col min="5606" max="5606" width="4" style="6" customWidth="1"/>
    <col min="5607" max="5607" width="40.28515625" style="6" customWidth="1"/>
    <col min="5608" max="5608" width="11.7109375" style="6" bestFit="1" customWidth="1"/>
    <col min="5609" max="5609" width="11" style="6" customWidth="1"/>
    <col min="5610" max="5610" width="11.42578125" style="6" customWidth="1"/>
    <col min="5611" max="5611" width="11.28515625" style="6" customWidth="1"/>
    <col min="5612" max="5612" width="12.140625" style="6" customWidth="1"/>
    <col min="5613" max="5613" width="12.28515625" style="6" customWidth="1"/>
    <col min="5614" max="5861" width="9.140625" style="6"/>
    <col min="5862" max="5862" width="4" style="6" customWidth="1"/>
    <col min="5863" max="5863" width="40.28515625" style="6" customWidth="1"/>
    <col min="5864" max="5864" width="11.7109375" style="6" bestFit="1" customWidth="1"/>
    <col min="5865" max="5865" width="11" style="6" customWidth="1"/>
    <col min="5866" max="5866" width="11.42578125" style="6" customWidth="1"/>
    <col min="5867" max="5867" width="11.28515625" style="6" customWidth="1"/>
    <col min="5868" max="5868" width="12.140625" style="6" customWidth="1"/>
    <col min="5869" max="5869" width="12.28515625" style="6" customWidth="1"/>
    <col min="5870" max="6117" width="9.140625" style="6"/>
    <col min="6118" max="6118" width="4" style="6" customWidth="1"/>
    <col min="6119" max="6119" width="40.28515625" style="6" customWidth="1"/>
    <col min="6120" max="6120" width="11.7109375" style="6" bestFit="1" customWidth="1"/>
    <col min="6121" max="6121" width="11" style="6" customWidth="1"/>
    <col min="6122" max="6122" width="11.42578125" style="6" customWidth="1"/>
    <col min="6123" max="6123" width="11.28515625" style="6" customWidth="1"/>
    <col min="6124" max="6124" width="12.140625" style="6" customWidth="1"/>
    <col min="6125" max="6125" width="12.28515625" style="6" customWidth="1"/>
    <col min="6126" max="6373" width="9.140625" style="6"/>
    <col min="6374" max="6374" width="4" style="6" customWidth="1"/>
    <col min="6375" max="6375" width="40.28515625" style="6" customWidth="1"/>
    <col min="6376" max="6376" width="11.7109375" style="6" bestFit="1" customWidth="1"/>
    <col min="6377" max="6377" width="11" style="6" customWidth="1"/>
    <col min="6378" max="6378" width="11.42578125" style="6" customWidth="1"/>
    <col min="6379" max="6379" width="11.28515625" style="6" customWidth="1"/>
    <col min="6380" max="6380" width="12.140625" style="6" customWidth="1"/>
    <col min="6381" max="6381" width="12.28515625" style="6" customWidth="1"/>
    <col min="6382" max="6629" width="9.140625" style="6"/>
    <col min="6630" max="6630" width="4" style="6" customWidth="1"/>
    <col min="6631" max="6631" width="40.28515625" style="6" customWidth="1"/>
    <col min="6632" max="6632" width="11.7109375" style="6" bestFit="1" customWidth="1"/>
    <col min="6633" max="6633" width="11" style="6" customWidth="1"/>
    <col min="6634" max="6634" width="11.42578125" style="6" customWidth="1"/>
    <col min="6635" max="6635" width="11.28515625" style="6" customWidth="1"/>
    <col min="6636" max="6636" width="12.140625" style="6" customWidth="1"/>
    <col min="6637" max="6637" width="12.28515625" style="6" customWidth="1"/>
    <col min="6638" max="6885" width="9.140625" style="6"/>
    <col min="6886" max="6886" width="4" style="6" customWidth="1"/>
    <col min="6887" max="6887" width="40.28515625" style="6" customWidth="1"/>
    <col min="6888" max="6888" width="11.7109375" style="6" bestFit="1" customWidth="1"/>
    <col min="6889" max="6889" width="11" style="6" customWidth="1"/>
    <col min="6890" max="6890" width="11.42578125" style="6" customWidth="1"/>
    <col min="6891" max="6891" width="11.28515625" style="6" customWidth="1"/>
    <col min="6892" max="6892" width="12.140625" style="6" customWidth="1"/>
    <col min="6893" max="6893" width="12.28515625" style="6" customWidth="1"/>
    <col min="6894" max="7141" width="9.140625" style="6"/>
    <col min="7142" max="7142" width="4" style="6" customWidth="1"/>
    <col min="7143" max="7143" width="40.28515625" style="6" customWidth="1"/>
    <col min="7144" max="7144" width="11.7109375" style="6" bestFit="1" customWidth="1"/>
    <col min="7145" max="7145" width="11" style="6" customWidth="1"/>
    <col min="7146" max="7146" width="11.42578125" style="6" customWidth="1"/>
    <col min="7147" max="7147" width="11.28515625" style="6" customWidth="1"/>
    <col min="7148" max="7148" width="12.140625" style="6" customWidth="1"/>
    <col min="7149" max="7149" width="12.28515625" style="6" customWidth="1"/>
    <col min="7150" max="7397" width="9.140625" style="6"/>
    <col min="7398" max="7398" width="4" style="6" customWidth="1"/>
    <col min="7399" max="7399" width="40.28515625" style="6" customWidth="1"/>
    <col min="7400" max="7400" width="11.7109375" style="6" bestFit="1" customWidth="1"/>
    <col min="7401" max="7401" width="11" style="6" customWidth="1"/>
    <col min="7402" max="7402" width="11.42578125" style="6" customWidth="1"/>
    <col min="7403" max="7403" width="11.28515625" style="6" customWidth="1"/>
    <col min="7404" max="7404" width="12.140625" style="6" customWidth="1"/>
    <col min="7405" max="7405" width="12.28515625" style="6" customWidth="1"/>
    <col min="7406" max="7653" width="9.140625" style="6"/>
    <col min="7654" max="7654" width="4" style="6" customWidth="1"/>
    <col min="7655" max="7655" width="40.28515625" style="6" customWidth="1"/>
    <col min="7656" max="7656" width="11.7109375" style="6" bestFit="1" customWidth="1"/>
    <col min="7657" max="7657" width="11" style="6" customWidth="1"/>
    <col min="7658" max="7658" width="11.42578125" style="6" customWidth="1"/>
    <col min="7659" max="7659" width="11.28515625" style="6" customWidth="1"/>
    <col min="7660" max="7660" width="12.140625" style="6" customWidth="1"/>
    <col min="7661" max="7661" width="12.28515625" style="6" customWidth="1"/>
    <col min="7662" max="7909" width="9.140625" style="6"/>
    <col min="7910" max="7910" width="4" style="6" customWidth="1"/>
    <col min="7911" max="7911" width="40.28515625" style="6" customWidth="1"/>
    <col min="7912" max="7912" width="11.7109375" style="6" bestFit="1" customWidth="1"/>
    <col min="7913" max="7913" width="11" style="6" customWidth="1"/>
    <col min="7914" max="7914" width="11.42578125" style="6" customWidth="1"/>
    <col min="7915" max="7915" width="11.28515625" style="6" customWidth="1"/>
    <col min="7916" max="7916" width="12.140625" style="6" customWidth="1"/>
    <col min="7917" max="7917" width="12.28515625" style="6" customWidth="1"/>
    <col min="7918" max="8165" width="9.140625" style="6"/>
    <col min="8166" max="8166" width="4" style="6" customWidth="1"/>
    <col min="8167" max="8167" width="40.28515625" style="6" customWidth="1"/>
    <col min="8168" max="8168" width="11.7109375" style="6" bestFit="1" customWidth="1"/>
    <col min="8169" max="8169" width="11" style="6" customWidth="1"/>
    <col min="8170" max="8170" width="11.42578125" style="6" customWidth="1"/>
    <col min="8171" max="8171" width="11.28515625" style="6" customWidth="1"/>
    <col min="8172" max="8172" width="12.140625" style="6" customWidth="1"/>
    <col min="8173" max="8173" width="12.28515625" style="6" customWidth="1"/>
    <col min="8174" max="8421" width="9.140625" style="6"/>
    <col min="8422" max="8422" width="4" style="6" customWidth="1"/>
    <col min="8423" max="8423" width="40.28515625" style="6" customWidth="1"/>
    <col min="8424" max="8424" width="11.7109375" style="6" bestFit="1" customWidth="1"/>
    <col min="8425" max="8425" width="11" style="6" customWidth="1"/>
    <col min="8426" max="8426" width="11.42578125" style="6" customWidth="1"/>
    <col min="8427" max="8427" width="11.28515625" style="6" customWidth="1"/>
    <col min="8428" max="8428" width="12.140625" style="6" customWidth="1"/>
    <col min="8429" max="8429" width="12.28515625" style="6" customWidth="1"/>
    <col min="8430" max="8677" width="9.140625" style="6"/>
    <col min="8678" max="8678" width="4" style="6" customWidth="1"/>
    <col min="8679" max="8679" width="40.28515625" style="6" customWidth="1"/>
    <col min="8680" max="8680" width="11.7109375" style="6" bestFit="1" customWidth="1"/>
    <col min="8681" max="8681" width="11" style="6" customWidth="1"/>
    <col min="8682" max="8682" width="11.42578125" style="6" customWidth="1"/>
    <col min="8683" max="8683" width="11.28515625" style="6" customWidth="1"/>
    <col min="8684" max="8684" width="12.140625" style="6" customWidth="1"/>
    <col min="8685" max="8685" width="12.28515625" style="6" customWidth="1"/>
    <col min="8686" max="8933" width="9.140625" style="6"/>
    <col min="8934" max="8934" width="4" style="6" customWidth="1"/>
    <col min="8935" max="8935" width="40.28515625" style="6" customWidth="1"/>
    <col min="8936" max="8936" width="11.7109375" style="6" bestFit="1" customWidth="1"/>
    <col min="8937" max="8937" width="11" style="6" customWidth="1"/>
    <col min="8938" max="8938" width="11.42578125" style="6" customWidth="1"/>
    <col min="8939" max="8939" width="11.28515625" style="6" customWidth="1"/>
    <col min="8940" max="8940" width="12.140625" style="6" customWidth="1"/>
    <col min="8941" max="8941" width="12.28515625" style="6" customWidth="1"/>
    <col min="8942" max="9189" width="9.140625" style="6"/>
    <col min="9190" max="9190" width="4" style="6" customWidth="1"/>
    <col min="9191" max="9191" width="40.28515625" style="6" customWidth="1"/>
    <col min="9192" max="9192" width="11.7109375" style="6" bestFit="1" customWidth="1"/>
    <col min="9193" max="9193" width="11" style="6" customWidth="1"/>
    <col min="9194" max="9194" width="11.42578125" style="6" customWidth="1"/>
    <col min="9195" max="9195" width="11.28515625" style="6" customWidth="1"/>
    <col min="9196" max="9196" width="12.140625" style="6" customWidth="1"/>
    <col min="9197" max="9197" width="12.28515625" style="6" customWidth="1"/>
    <col min="9198" max="9445" width="9.140625" style="6"/>
    <col min="9446" max="9446" width="4" style="6" customWidth="1"/>
    <col min="9447" max="9447" width="40.28515625" style="6" customWidth="1"/>
    <col min="9448" max="9448" width="11.7109375" style="6" bestFit="1" customWidth="1"/>
    <col min="9449" max="9449" width="11" style="6" customWidth="1"/>
    <col min="9450" max="9450" width="11.42578125" style="6" customWidth="1"/>
    <col min="9451" max="9451" width="11.28515625" style="6" customWidth="1"/>
    <col min="9452" max="9452" width="12.140625" style="6" customWidth="1"/>
    <col min="9453" max="9453" width="12.28515625" style="6" customWidth="1"/>
    <col min="9454" max="9701" width="9.140625" style="6"/>
    <col min="9702" max="9702" width="4" style="6" customWidth="1"/>
    <col min="9703" max="9703" width="40.28515625" style="6" customWidth="1"/>
    <col min="9704" max="9704" width="11.7109375" style="6" bestFit="1" customWidth="1"/>
    <col min="9705" max="9705" width="11" style="6" customWidth="1"/>
    <col min="9706" max="9706" width="11.42578125" style="6" customWidth="1"/>
    <col min="9707" max="9707" width="11.28515625" style="6" customWidth="1"/>
    <col min="9708" max="9708" width="12.140625" style="6" customWidth="1"/>
    <col min="9709" max="9709" width="12.28515625" style="6" customWidth="1"/>
    <col min="9710" max="9957" width="9.140625" style="6"/>
    <col min="9958" max="9958" width="4" style="6" customWidth="1"/>
    <col min="9959" max="9959" width="40.28515625" style="6" customWidth="1"/>
    <col min="9960" max="9960" width="11.7109375" style="6" bestFit="1" customWidth="1"/>
    <col min="9961" max="9961" width="11" style="6" customWidth="1"/>
    <col min="9962" max="9962" width="11.42578125" style="6" customWidth="1"/>
    <col min="9963" max="9963" width="11.28515625" style="6" customWidth="1"/>
    <col min="9964" max="9964" width="12.140625" style="6" customWidth="1"/>
    <col min="9965" max="9965" width="12.28515625" style="6" customWidth="1"/>
    <col min="9966" max="10213" width="9.140625" style="6"/>
    <col min="10214" max="10214" width="4" style="6" customWidth="1"/>
    <col min="10215" max="10215" width="40.28515625" style="6" customWidth="1"/>
    <col min="10216" max="10216" width="11.7109375" style="6" bestFit="1" customWidth="1"/>
    <col min="10217" max="10217" width="11" style="6" customWidth="1"/>
    <col min="10218" max="10218" width="11.42578125" style="6" customWidth="1"/>
    <col min="10219" max="10219" width="11.28515625" style="6" customWidth="1"/>
    <col min="10220" max="10220" width="12.140625" style="6" customWidth="1"/>
    <col min="10221" max="10221" width="12.28515625" style="6" customWidth="1"/>
    <col min="10222" max="10469" width="9.140625" style="6"/>
    <col min="10470" max="10470" width="4" style="6" customWidth="1"/>
    <col min="10471" max="10471" width="40.28515625" style="6" customWidth="1"/>
    <col min="10472" max="10472" width="11.7109375" style="6" bestFit="1" customWidth="1"/>
    <col min="10473" max="10473" width="11" style="6" customWidth="1"/>
    <col min="10474" max="10474" width="11.42578125" style="6" customWidth="1"/>
    <col min="10475" max="10475" width="11.28515625" style="6" customWidth="1"/>
    <col min="10476" max="10476" width="12.140625" style="6" customWidth="1"/>
    <col min="10477" max="10477" width="12.28515625" style="6" customWidth="1"/>
    <col min="10478" max="10725" width="9.140625" style="6"/>
    <col min="10726" max="10726" width="4" style="6" customWidth="1"/>
    <col min="10727" max="10727" width="40.28515625" style="6" customWidth="1"/>
    <col min="10728" max="10728" width="11.7109375" style="6" bestFit="1" customWidth="1"/>
    <col min="10729" max="10729" width="11" style="6" customWidth="1"/>
    <col min="10730" max="10730" width="11.42578125" style="6" customWidth="1"/>
    <col min="10731" max="10731" width="11.28515625" style="6" customWidth="1"/>
    <col min="10732" max="10732" width="12.140625" style="6" customWidth="1"/>
    <col min="10733" max="10733" width="12.28515625" style="6" customWidth="1"/>
    <col min="10734" max="10981" width="9.140625" style="6"/>
    <col min="10982" max="10982" width="4" style="6" customWidth="1"/>
    <col min="10983" max="10983" width="40.28515625" style="6" customWidth="1"/>
    <col min="10984" max="10984" width="11.7109375" style="6" bestFit="1" customWidth="1"/>
    <col min="10985" max="10985" width="11" style="6" customWidth="1"/>
    <col min="10986" max="10986" width="11.42578125" style="6" customWidth="1"/>
    <col min="10987" max="10987" width="11.28515625" style="6" customWidth="1"/>
    <col min="10988" max="10988" width="12.140625" style="6" customWidth="1"/>
    <col min="10989" max="10989" width="12.28515625" style="6" customWidth="1"/>
    <col min="10990" max="11237" width="9.140625" style="6"/>
    <col min="11238" max="11238" width="4" style="6" customWidth="1"/>
    <col min="11239" max="11239" width="40.28515625" style="6" customWidth="1"/>
    <col min="11240" max="11240" width="11.7109375" style="6" bestFit="1" customWidth="1"/>
    <col min="11241" max="11241" width="11" style="6" customWidth="1"/>
    <col min="11242" max="11242" width="11.42578125" style="6" customWidth="1"/>
    <col min="11243" max="11243" width="11.28515625" style="6" customWidth="1"/>
    <col min="11244" max="11244" width="12.140625" style="6" customWidth="1"/>
    <col min="11245" max="11245" width="12.28515625" style="6" customWidth="1"/>
    <col min="11246" max="11493" width="9.140625" style="6"/>
    <col min="11494" max="11494" width="4" style="6" customWidth="1"/>
    <col min="11495" max="11495" width="40.28515625" style="6" customWidth="1"/>
    <col min="11496" max="11496" width="11.7109375" style="6" bestFit="1" customWidth="1"/>
    <col min="11497" max="11497" width="11" style="6" customWidth="1"/>
    <col min="11498" max="11498" width="11.42578125" style="6" customWidth="1"/>
    <col min="11499" max="11499" width="11.28515625" style="6" customWidth="1"/>
    <col min="11500" max="11500" width="12.140625" style="6" customWidth="1"/>
    <col min="11501" max="11501" width="12.28515625" style="6" customWidth="1"/>
    <col min="11502" max="11749" width="9.140625" style="6"/>
    <col min="11750" max="11750" width="4" style="6" customWidth="1"/>
    <col min="11751" max="11751" width="40.28515625" style="6" customWidth="1"/>
    <col min="11752" max="11752" width="11.7109375" style="6" bestFit="1" customWidth="1"/>
    <col min="11753" max="11753" width="11" style="6" customWidth="1"/>
    <col min="11754" max="11754" width="11.42578125" style="6" customWidth="1"/>
    <col min="11755" max="11755" width="11.28515625" style="6" customWidth="1"/>
    <col min="11756" max="11756" width="12.140625" style="6" customWidth="1"/>
    <col min="11757" max="11757" width="12.28515625" style="6" customWidth="1"/>
    <col min="11758" max="12005" width="9.140625" style="6"/>
    <col min="12006" max="12006" width="4" style="6" customWidth="1"/>
    <col min="12007" max="12007" width="40.28515625" style="6" customWidth="1"/>
    <col min="12008" max="12008" width="11.7109375" style="6" bestFit="1" customWidth="1"/>
    <col min="12009" max="12009" width="11" style="6" customWidth="1"/>
    <col min="12010" max="12010" width="11.42578125" style="6" customWidth="1"/>
    <col min="12011" max="12011" width="11.28515625" style="6" customWidth="1"/>
    <col min="12012" max="12012" width="12.140625" style="6" customWidth="1"/>
    <col min="12013" max="12013" width="12.28515625" style="6" customWidth="1"/>
    <col min="12014" max="12261" width="9.140625" style="6"/>
    <col min="12262" max="12262" width="4" style="6" customWidth="1"/>
    <col min="12263" max="12263" width="40.28515625" style="6" customWidth="1"/>
    <col min="12264" max="12264" width="11.7109375" style="6" bestFit="1" customWidth="1"/>
    <col min="12265" max="12265" width="11" style="6" customWidth="1"/>
    <col min="12266" max="12266" width="11.42578125" style="6" customWidth="1"/>
    <col min="12267" max="12267" width="11.28515625" style="6" customWidth="1"/>
    <col min="12268" max="12268" width="12.140625" style="6" customWidth="1"/>
    <col min="12269" max="12269" width="12.28515625" style="6" customWidth="1"/>
    <col min="12270" max="12517" width="9.140625" style="6"/>
    <col min="12518" max="12518" width="4" style="6" customWidth="1"/>
    <col min="12519" max="12519" width="40.28515625" style="6" customWidth="1"/>
    <col min="12520" max="12520" width="11.7109375" style="6" bestFit="1" customWidth="1"/>
    <col min="12521" max="12521" width="11" style="6" customWidth="1"/>
    <col min="12522" max="12522" width="11.42578125" style="6" customWidth="1"/>
    <col min="12523" max="12523" width="11.28515625" style="6" customWidth="1"/>
    <col min="12524" max="12524" width="12.140625" style="6" customWidth="1"/>
    <col min="12525" max="12525" width="12.28515625" style="6" customWidth="1"/>
    <col min="12526" max="12773" width="9.140625" style="6"/>
    <col min="12774" max="12774" width="4" style="6" customWidth="1"/>
    <col min="12775" max="12775" width="40.28515625" style="6" customWidth="1"/>
    <col min="12776" max="12776" width="11.7109375" style="6" bestFit="1" customWidth="1"/>
    <col min="12777" max="12777" width="11" style="6" customWidth="1"/>
    <col min="12778" max="12778" width="11.42578125" style="6" customWidth="1"/>
    <col min="12779" max="12779" width="11.28515625" style="6" customWidth="1"/>
    <col min="12780" max="12780" width="12.140625" style="6" customWidth="1"/>
    <col min="12781" max="12781" width="12.28515625" style="6" customWidth="1"/>
    <col min="12782" max="13029" width="9.140625" style="6"/>
    <col min="13030" max="13030" width="4" style="6" customWidth="1"/>
    <col min="13031" max="13031" width="40.28515625" style="6" customWidth="1"/>
    <col min="13032" max="13032" width="11.7109375" style="6" bestFit="1" customWidth="1"/>
    <col min="13033" max="13033" width="11" style="6" customWidth="1"/>
    <col min="13034" max="13034" width="11.42578125" style="6" customWidth="1"/>
    <col min="13035" max="13035" width="11.28515625" style="6" customWidth="1"/>
    <col min="13036" max="13036" width="12.140625" style="6" customWidth="1"/>
    <col min="13037" max="13037" width="12.28515625" style="6" customWidth="1"/>
    <col min="13038" max="13285" width="9.140625" style="6"/>
    <col min="13286" max="13286" width="4" style="6" customWidth="1"/>
    <col min="13287" max="13287" width="40.28515625" style="6" customWidth="1"/>
    <col min="13288" max="13288" width="11.7109375" style="6" bestFit="1" customWidth="1"/>
    <col min="13289" max="13289" width="11" style="6" customWidth="1"/>
    <col min="13290" max="13290" width="11.42578125" style="6" customWidth="1"/>
    <col min="13291" max="13291" width="11.28515625" style="6" customWidth="1"/>
    <col min="13292" max="13292" width="12.140625" style="6" customWidth="1"/>
    <col min="13293" max="13293" width="12.28515625" style="6" customWidth="1"/>
    <col min="13294" max="13541" width="9.140625" style="6"/>
    <col min="13542" max="13542" width="4" style="6" customWidth="1"/>
    <col min="13543" max="13543" width="40.28515625" style="6" customWidth="1"/>
    <col min="13544" max="13544" width="11.7109375" style="6" bestFit="1" customWidth="1"/>
    <col min="13545" max="13545" width="11" style="6" customWidth="1"/>
    <col min="13546" max="13546" width="11.42578125" style="6" customWidth="1"/>
    <col min="13547" max="13547" width="11.28515625" style="6" customWidth="1"/>
    <col min="13548" max="13548" width="12.140625" style="6" customWidth="1"/>
    <col min="13549" max="13549" width="12.28515625" style="6" customWidth="1"/>
    <col min="13550" max="13797" width="9.140625" style="6"/>
    <col min="13798" max="13798" width="4" style="6" customWidth="1"/>
    <col min="13799" max="13799" width="40.28515625" style="6" customWidth="1"/>
    <col min="13800" max="13800" width="11.7109375" style="6" bestFit="1" customWidth="1"/>
    <col min="13801" max="13801" width="11" style="6" customWidth="1"/>
    <col min="13802" max="13802" width="11.42578125" style="6" customWidth="1"/>
    <col min="13803" max="13803" width="11.28515625" style="6" customWidth="1"/>
    <col min="13804" max="13804" width="12.140625" style="6" customWidth="1"/>
    <col min="13805" max="13805" width="12.28515625" style="6" customWidth="1"/>
    <col min="13806" max="14053" width="9.140625" style="6"/>
    <col min="14054" max="14054" width="4" style="6" customWidth="1"/>
    <col min="14055" max="14055" width="40.28515625" style="6" customWidth="1"/>
    <col min="14056" max="14056" width="11.7109375" style="6" bestFit="1" customWidth="1"/>
    <col min="14057" max="14057" width="11" style="6" customWidth="1"/>
    <col min="14058" max="14058" width="11.42578125" style="6" customWidth="1"/>
    <col min="14059" max="14059" width="11.28515625" style="6" customWidth="1"/>
    <col min="14060" max="14060" width="12.140625" style="6" customWidth="1"/>
    <col min="14061" max="14061" width="12.28515625" style="6" customWidth="1"/>
    <col min="14062" max="14309" width="9.140625" style="6"/>
    <col min="14310" max="14310" width="4" style="6" customWidth="1"/>
    <col min="14311" max="14311" width="40.28515625" style="6" customWidth="1"/>
    <col min="14312" max="14312" width="11.7109375" style="6" bestFit="1" customWidth="1"/>
    <col min="14313" max="14313" width="11" style="6" customWidth="1"/>
    <col min="14314" max="14314" width="11.42578125" style="6" customWidth="1"/>
    <col min="14315" max="14315" width="11.28515625" style="6" customWidth="1"/>
    <col min="14316" max="14316" width="12.140625" style="6" customWidth="1"/>
    <col min="14317" max="14317" width="12.28515625" style="6" customWidth="1"/>
    <col min="14318" max="14565" width="9.140625" style="6"/>
    <col min="14566" max="14566" width="4" style="6" customWidth="1"/>
    <col min="14567" max="14567" width="40.28515625" style="6" customWidth="1"/>
    <col min="14568" max="14568" width="11.7109375" style="6" bestFit="1" customWidth="1"/>
    <col min="14569" max="14569" width="11" style="6" customWidth="1"/>
    <col min="14570" max="14570" width="11.42578125" style="6" customWidth="1"/>
    <col min="14571" max="14571" width="11.28515625" style="6" customWidth="1"/>
    <col min="14572" max="14572" width="12.140625" style="6" customWidth="1"/>
    <col min="14573" max="14573" width="12.28515625" style="6" customWidth="1"/>
    <col min="14574" max="14821" width="9.140625" style="6"/>
    <col min="14822" max="14822" width="4" style="6" customWidth="1"/>
    <col min="14823" max="14823" width="40.28515625" style="6" customWidth="1"/>
    <col min="14824" max="14824" width="11.7109375" style="6" bestFit="1" customWidth="1"/>
    <col min="14825" max="14825" width="11" style="6" customWidth="1"/>
    <col min="14826" max="14826" width="11.42578125" style="6" customWidth="1"/>
    <col min="14827" max="14827" width="11.28515625" style="6" customWidth="1"/>
    <col min="14828" max="14828" width="12.140625" style="6" customWidth="1"/>
    <col min="14829" max="14829" width="12.28515625" style="6" customWidth="1"/>
    <col min="14830" max="15077" width="9.140625" style="6"/>
    <col min="15078" max="15078" width="4" style="6" customWidth="1"/>
    <col min="15079" max="15079" width="40.28515625" style="6" customWidth="1"/>
    <col min="15080" max="15080" width="11.7109375" style="6" bestFit="1" customWidth="1"/>
    <col min="15081" max="15081" width="11" style="6" customWidth="1"/>
    <col min="15082" max="15082" width="11.42578125" style="6" customWidth="1"/>
    <col min="15083" max="15083" width="11.28515625" style="6" customWidth="1"/>
    <col min="15084" max="15084" width="12.140625" style="6" customWidth="1"/>
    <col min="15085" max="15085" width="12.28515625" style="6" customWidth="1"/>
    <col min="15086" max="15333" width="9.140625" style="6"/>
    <col min="15334" max="15334" width="4" style="6" customWidth="1"/>
    <col min="15335" max="15335" width="40.28515625" style="6" customWidth="1"/>
    <col min="15336" max="15336" width="11.7109375" style="6" bestFit="1" customWidth="1"/>
    <col min="15337" max="15337" width="11" style="6" customWidth="1"/>
    <col min="15338" max="15338" width="11.42578125" style="6" customWidth="1"/>
    <col min="15339" max="15339" width="11.28515625" style="6" customWidth="1"/>
    <col min="15340" max="15340" width="12.140625" style="6" customWidth="1"/>
    <col min="15341" max="15341" width="12.28515625" style="6" customWidth="1"/>
    <col min="15342" max="15589" width="9.140625" style="6"/>
    <col min="15590" max="15590" width="4" style="6" customWidth="1"/>
    <col min="15591" max="15591" width="40.28515625" style="6" customWidth="1"/>
    <col min="15592" max="15592" width="11.7109375" style="6" bestFit="1" customWidth="1"/>
    <col min="15593" max="15593" width="11" style="6" customWidth="1"/>
    <col min="15594" max="15594" width="11.42578125" style="6" customWidth="1"/>
    <col min="15595" max="15595" width="11.28515625" style="6" customWidth="1"/>
    <col min="15596" max="15596" width="12.140625" style="6" customWidth="1"/>
    <col min="15597" max="15597" width="12.28515625" style="6" customWidth="1"/>
    <col min="15598" max="15845" width="9.140625" style="6"/>
    <col min="15846" max="15846" width="4" style="6" customWidth="1"/>
    <col min="15847" max="15847" width="40.28515625" style="6" customWidth="1"/>
    <col min="15848" max="15848" width="11.7109375" style="6" bestFit="1" customWidth="1"/>
    <col min="15849" max="15849" width="11" style="6" customWidth="1"/>
    <col min="15850" max="15850" width="11.42578125" style="6" customWidth="1"/>
    <col min="15851" max="15851" width="11.28515625" style="6" customWidth="1"/>
    <col min="15852" max="15852" width="12.140625" style="6" customWidth="1"/>
    <col min="15853" max="15853" width="12.28515625" style="6" customWidth="1"/>
    <col min="15854" max="16101" width="9.140625" style="6"/>
    <col min="16102" max="16102" width="4" style="6" customWidth="1"/>
    <col min="16103" max="16103" width="40.28515625" style="6" customWidth="1"/>
    <col min="16104" max="16104" width="11.7109375" style="6" bestFit="1" customWidth="1"/>
    <col min="16105" max="16105" width="11" style="6" customWidth="1"/>
    <col min="16106" max="16106" width="11.42578125" style="6" customWidth="1"/>
    <col min="16107" max="16107" width="11.28515625" style="6" customWidth="1"/>
    <col min="16108" max="16108" width="12.140625" style="6" customWidth="1"/>
    <col min="16109" max="16109" width="12.28515625" style="6" customWidth="1"/>
    <col min="16110" max="16384" width="9.140625" style="6"/>
  </cols>
  <sheetData>
    <row r="1" spans="1:9" s="1" customFormat="1" ht="23.25" x14ac:dyDescent="0.35">
      <c r="A1" s="1" t="s">
        <v>0</v>
      </c>
    </row>
    <row r="2" spans="1:9" s="3" customFormat="1" ht="15.75" x14ac:dyDescent="0.25">
      <c r="A2" s="2" t="s">
        <v>1</v>
      </c>
      <c r="C2" s="4"/>
      <c r="D2" s="4"/>
      <c r="E2" s="4"/>
      <c r="F2" s="82"/>
      <c r="G2" s="82"/>
      <c r="H2" s="5"/>
    </row>
    <row r="3" spans="1:9" x14ac:dyDescent="0.2">
      <c r="F3" s="82"/>
      <c r="G3" s="82"/>
      <c r="H3" s="5"/>
    </row>
    <row r="4" spans="1:9" x14ac:dyDescent="0.2">
      <c r="B4" s="5"/>
      <c r="E4" s="83"/>
      <c r="F4" s="83"/>
      <c r="G4" s="83"/>
    </row>
    <row r="5" spans="1:9" ht="7.5" customHeight="1" x14ac:dyDescent="0.2">
      <c r="B5" s="5"/>
    </row>
    <row r="6" spans="1:9" hidden="1" x14ac:dyDescent="0.2">
      <c r="B6" s="5"/>
    </row>
    <row r="7" spans="1:9" hidden="1" x14ac:dyDescent="0.2">
      <c r="B7" s="5"/>
    </row>
    <row r="8" spans="1:9" ht="2.25" customHeight="1" x14ac:dyDescent="0.2"/>
    <row r="9" spans="1:9" s="7" customFormat="1" ht="49.5" customHeight="1" x14ac:dyDescent="0.35">
      <c r="A9" s="84" t="s">
        <v>2</v>
      </c>
      <c r="B9" s="84"/>
      <c r="C9" s="84"/>
      <c r="D9" s="84"/>
      <c r="E9" s="84"/>
      <c r="F9" s="84"/>
      <c r="G9" s="84"/>
      <c r="H9" s="84"/>
    </row>
    <row r="10" spans="1:9" ht="18" customHeight="1" x14ac:dyDescent="0.2">
      <c r="A10" s="8"/>
      <c r="B10" s="8"/>
      <c r="C10" s="8"/>
      <c r="D10" s="8"/>
      <c r="E10" s="8"/>
      <c r="F10" s="8"/>
      <c r="G10" s="8"/>
      <c r="H10" s="9" t="s">
        <v>3</v>
      </c>
    </row>
    <row r="11" spans="1:9" s="10" customFormat="1" ht="46.5" customHeight="1" x14ac:dyDescent="0.25">
      <c r="A11" s="34" t="s">
        <v>4</v>
      </c>
      <c r="B11" s="34" t="s">
        <v>5</v>
      </c>
      <c r="C11" s="35" t="s">
        <v>6</v>
      </c>
      <c r="D11" s="35" t="s">
        <v>7</v>
      </c>
      <c r="E11" s="34" t="s">
        <v>8</v>
      </c>
      <c r="F11" s="34" t="s">
        <v>9</v>
      </c>
      <c r="G11" s="34" t="s">
        <v>10</v>
      </c>
      <c r="H11" s="34" t="s">
        <v>11</v>
      </c>
    </row>
    <row r="12" spans="1:9" s="11" customFormat="1" ht="12.75" customHeight="1" x14ac:dyDescent="0.2">
      <c r="A12" s="36">
        <v>1</v>
      </c>
      <c r="B12" s="37">
        <v>2</v>
      </c>
      <c r="C12" s="36">
        <v>3</v>
      </c>
      <c r="D12" s="38">
        <v>4</v>
      </c>
      <c r="E12" s="36">
        <v>5</v>
      </c>
      <c r="F12" s="36">
        <v>6</v>
      </c>
      <c r="G12" s="36">
        <v>7</v>
      </c>
      <c r="H12" s="39">
        <v>8</v>
      </c>
    </row>
    <row r="13" spans="1:9" ht="49.5" customHeight="1" x14ac:dyDescent="0.2">
      <c r="A13" s="12">
        <v>1</v>
      </c>
      <c r="B13" s="67" t="s">
        <v>12</v>
      </c>
      <c r="C13" s="17">
        <v>130000</v>
      </c>
      <c r="D13" s="13">
        <v>130000</v>
      </c>
      <c r="E13" s="13">
        <v>0</v>
      </c>
      <c r="F13" s="13">
        <v>0</v>
      </c>
      <c r="G13" s="13">
        <v>0</v>
      </c>
      <c r="H13" s="14">
        <f t="shared" ref="H13:H76" si="0">C13+E13+F13+G13</f>
        <v>130000</v>
      </c>
      <c r="I13" s="15"/>
    </row>
    <row r="14" spans="1:9" ht="62.25" customHeight="1" x14ac:dyDescent="0.2">
      <c r="A14" s="12">
        <f>A13+1</f>
        <v>2</v>
      </c>
      <c r="B14" s="67" t="s">
        <v>13</v>
      </c>
      <c r="C14" s="17">
        <v>360000</v>
      </c>
      <c r="D14" s="13">
        <v>360000</v>
      </c>
      <c r="E14" s="13">
        <v>100000</v>
      </c>
      <c r="F14" s="13">
        <v>0</v>
      </c>
      <c r="G14" s="13">
        <v>0</v>
      </c>
      <c r="H14" s="14">
        <f t="shared" si="0"/>
        <v>460000</v>
      </c>
      <c r="I14" s="15"/>
    </row>
    <row r="15" spans="1:9" ht="33" customHeight="1" x14ac:dyDescent="0.2">
      <c r="A15" s="12">
        <f t="shared" ref="A15:A78" si="1">A14+1</f>
        <v>3</v>
      </c>
      <c r="B15" s="67" t="s">
        <v>14</v>
      </c>
      <c r="C15" s="17">
        <v>0</v>
      </c>
      <c r="D15" s="13">
        <v>100000</v>
      </c>
      <c r="E15" s="13">
        <v>100000</v>
      </c>
      <c r="F15" s="13">
        <v>200000</v>
      </c>
      <c r="G15" s="13">
        <v>200000</v>
      </c>
      <c r="H15" s="14">
        <f t="shared" si="0"/>
        <v>500000</v>
      </c>
      <c r="I15" s="15"/>
    </row>
    <row r="16" spans="1:9" ht="47.25" customHeight="1" x14ac:dyDescent="0.2">
      <c r="A16" s="12">
        <f t="shared" si="1"/>
        <v>4</v>
      </c>
      <c r="B16" s="67" t="s">
        <v>15</v>
      </c>
      <c r="C16" s="17">
        <v>1050000</v>
      </c>
      <c r="D16" s="13">
        <v>1150000</v>
      </c>
      <c r="E16" s="13">
        <v>100000</v>
      </c>
      <c r="F16" s="13">
        <v>300000</v>
      </c>
      <c r="G16" s="13">
        <v>400000</v>
      </c>
      <c r="H16" s="14">
        <f t="shared" si="0"/>
        <v>1850000</v>
      </c>
      <c r="I16" s="15"/>
    </row>
    <row r="17" spans="1:9" ht="46.5" customHeight="1" x14ac:dyDescent="0.2">
      <c r="A17" s="12">
        <f t="shared" si="1"/>
        <v>5</v>
      </c>
      <c r="B17" s="67" t="s">
        <v>16</v>
      </c>
      <c r="C17" s="17">
        <v>0</v>
      </c>
      <c r="D17" s="13">
        <v>100000</v>
      </c>
      <c r="E17" s="13">
        <v>100000</v>
      </c>
      <c r="F17" s="13">
        <v>400000</v>
      </c>
      <c r="G17" s="13">
        <v>400000</v>
      </c>
      <c r="H17" s="14">
        <f t="shared" si="0"/>
        <v>900000</v>
      </c>
      <c r="I17" s="15"/>
    </row>
    <row r="18" spans="1:9" ht="34.5" customHeight="1" x14ac:dyDescent="0.2">
      <c r="A18" s="12">
        <f t="shared" si="1"/>
        <v>6</v>
      </c>
      <c r="B18" s="67" t="s">
        <v>17</v>
      </c>
      <c r="C18" s="17">
        <v>0</v>
      </c>
      <c r="D18" s="13">
        <v>100000</v>
      </c>
      <c r="E18" s="13">
        <v>100000</v>
      </c>
      <c r="F18" s="13">
        <v>100000</v>
      </c>
      <c r="G18" s="13">
        <v>100000</v>
      </c>
      <c r="H18" s="14">
        <f t="shared" si="0"/>
        <v>300000</v>
      </c>
      <c r="I18" s="15"/>
    </row>
    <row r="19" spans="1:9" ht="48.75" customHeight="1" x14ac:dyDescent="0.2">
      <c r="A19" s="12">
        <f t="shared" si="1"/>
        <v>7</v>
      </c>
      <c r="B19" s="67" t="s">
        <v>18</v>
      </c>
      <c r="C19" s="17">
        <v>0</v>
      </c>
      <c r="D19" s="13">
        <v>100000</v>
      </c>
      <c r="E19" s="13">
        <v>100000</v>
      </c>
      <c r="F19" s="13">
        <v>100000</v>
      </c>
      <c r="G19" s="13">
        <v>100000</v>
      </c>
      <c r="H19" s="14">
        <f t="shared" si="0"/>
        <v>300000</v>
      </c>
      <c r="I19" s="15"/>
    </row>
    <row r="20" spans="1:9" ht="62.25" customHeight="1" x14ac:dyDescent="0.2">
      <c r="A20" s="12">
        <f t="shared" si="1"/>
        <v>8</v>
      </c>
      <c r="B20" s="67" t="s">
        <v>19</v>
      </c>
      <c r="C20" s="17">
        <f>953000+800000</f>
        <v>1753000</v>
      </c>
      <c r="D20" s="17">
        <f>953000+800000</f>
        <v>1753000</v>
      </c>
      <c r="E20" s="13">
        <v>350000</v>
      </c>
      <c r="F20" s="13">
        <v>250000</v>
      </c>
      <c r="G20" s="13">
        <v>550000</v>
      </c>
      <c r="H20" s="14">
        <f t="shared" si="0"/>
        <v>2903000</v>
      </c>
      <c r="I20" s="15"/>
    </row>
    <row r="21" spans="1:9" ht="30" customHeight="1" x14ac:dyDescent="0.2">
      <c r="A21" s="12">
        <f t="shared" si="1"/>
        <v>9</v>
      </c>
      <c r="B21" s="67" t="s">
        <v>20</v>
      </c>
      <c r="C21" s="17">
        <v>350000</v>
      </c>
      <c r="D21" s="17">
        <v>350000</v>
      </c>
      <c r="E21" s="13">
        <v>0</v>
      </c>
      <c r="F21" s="13">
        <v>0</v>
      </c>
      <c r="G21" s="13">
        <v>0</v>
      </c>
      <c r="H21" s="14">
        <f t="shared" si="0"/>
        <v>350000</v>
      </c>
      <c r="I21" s="15"/>
    </row>
    <row r="22" spans="1:9" ht="36" customHeight="1" x14ac:dyDescent="0.2">
      <c r="A22" s="12">
        <f t="shared" si="1"/>
        <v>10</v>
      </c>
      <c r="B22" s="67" t="s">
        <v>21</v>
      </c>
      <c r="C22" s="17">
        <v>150000</v>
      </c>
      <c r="D22" s="13">
        <v>250000</v>
      </c>
      <c r="E22" s="13">
        <v>200000</v>
      </c>
      <c r="F22" s="13">
        <v>300000</v>
      </c>
      <c r="G22" s="13">
        <v>500000</v>
      </c>
      <c r="H22" s="14">
        <f t="shared" si="0"/>
        <v>1150000</v>
      </c>
      <c r="I22" s="15"/>
    </row>
    <row r="23" spans="1:9" ht="43.5" customHeight="1" x14ac:dyDescent="0.2">
      <c r="A23" s="12">
        <f t="shared" si="1"/>
        <v>11</v>
      </c>
      <c r="B23" s="67" t="s">
        <v>22</v>
      </c>
      <c r="C23" s="17">
        <v>150000</v>
      </c>
      <c r="D23" s="13">
        <v>150000</v>
      </c>
      <c r="E23" s="13">
        <v>0</v>
      </c>
      <c r="F23" s="13">
        <v>0</v>
      </c>
      <c r="G23" s="13">
        <v>0</v>
      </c>
      <c r="H23" s="14">
        <f t="shared" si="0"/>
        <v>150000</v>
      </c>
      <c r="I23" s="15"/>
    </row>
    <row r="24" spans="1:9" ht="33" customHeight="1" x14ac:dyDescent="0.2">
      <c r="A24" s="12">
        <f t="shared" si="1"/>
        <v>12</v>
      </c>
      <c r="B24" s="67" t="s">
        <v>23</v>
      </c>
      <c r="C24" s="17">
        <v>0</v>
      </c>
      <c r="D24" s="13">
        <v>350000</v>
      </c>
      <c r="E24" s="13">
        <v>450000</v>
      </c>
      <c r="F24" s="13">
        <v>2500000</v>
      </c>
      <c r="G24" s="13">
        <v>1500000</v>
      </c>
      <c r="H24" s="14">
        <f t="shared" si="0"/>
        <v>4450000</v>
      </c>
      <c r="I24" s="15"/>
    </row>
    <row r="25" spans="1:9" ht="45.75" customHeight="1" x14ac:dyDescent="0.2">
      <c r="A25" s="12">
        <f t="shared" si="1"/>
        <v>13</v>
      </c>
      <c r="B25" s="67" t="s">
        <v>24</v>
      </c>
      <c r="C25" s="17">
        <v>200000</v>
      </c>
      <c r="D25" s="13">
        <v>200000</v>
      </c>
      <c r="E25" s="13">
        <v>0</v>
      </c>
      <c r="F25" s="13">
        <v>0</v>
      </c>
      <c r="G25" s="13">
        <v>0</v>
      </c>
      <c r="H25" s="14">
        <f t="shared" si="0"/>
        <v>200000</v>
      </c>
      <c r="I25" s="15"/>
    </row>
    <row r="26" spans="1:9" ht="45.75" customHeight="1" x14ac:dyDescent="0.2">
      <c r="A26" s="12">
        <f t="shared" si="1"/>
        <v>14</v>
      </c>
      <c r="B26" s="67" t="s">
        <v>25</v>
      </c>
      <c r="C26" s="17">
        <v>4330000</v>
      </c>
      <c r="D26" s="17">
        <v>4330000</v>
      </c>
      <c r="E26" s="13">
        <f>4000000-350000</f>
        <v>3650000</v>
      </c>
      <c r="F26" s="13">
        <f>1700000+350000</f>
        <v>2050000</v>
      </c>
      <c r="G26" s="13">
        <v>0</v>
      </c>
      <c r="H26" s="14">
        <f t="shared" si="0"/>
        <v>10030000</v>
      </c>
      <c r="I26" s="15"/>
    </row>
    <row r="27" spans="1:9" ht="51" customHeight="1" x14ac:dyDescent="0.2">
      <c r="A27" s="12">
        <f t="shared" si="1"/>
        <v>15</v>
      </c>
      <c r="B27" s="67" t="s">
        <v>26</v>
      </c>
      <c r="C27" s="17">
        <v>0</v>
      </c>
      <c r="D27" s="13">
        <v>100000</v>
      </c>
      <c r="E27" s="13">
        <v>100000</v>
      </c>
      <c r="F27" s="13">
        <v>250000</v>
      </c>
      <c r="G27" s="13">
        <v>500000</v>
      </c>
      <c r="H27" s="14">
        <f t="shared" si="0"/>
        <v>850000</v>
      </c>
      <c r="I27" s="15"/>
    </row>
    <row r="28" spans="1:9" ht="45" customHeight="1" x14ac:dyDescent="0.2">
      <c r="A28" s="12">
        <f t="shared" si="1"/>
        <v>16</v>
      </c>
      <c r="B28" s="67" t="s">
        <v>27</v>
      </c>
      <c r="C28" s="17">
        <v>550000</v>
      </c>
      <c r="D28" s="13">
        <v>700000</v>
      </c>
      <c r="E28" s="13">
        <v>100000</v>
      </c>
      <c r="F28" s="13">
        <v>250000</v>
      </c>
      <c r="G28" s="13">
        <v>500000</v>
      </c>
      <c r="H28" s="14">
        <f t="shared" si="0"/>
        <v>1400000</v>
      </c>
      <c r="I28" s="15"/>
    </row>
    <row r="29" spans="1:9" s="78" customFormat="1" ht="48.75" customHeight="1" x14ac:dyDescent="0.2">
      <c r="A29" s="67">
        <f t="shared" si="1"/>
        <v>17</v>
      </c>
      <c r="B29" s="67" t="s">
        <v>28</v>
      </c>
      <c r="C29" s="76">
        <v>50000</v>
      </c>
      <c r="D29" s="76">
        <v>150000</v>
      </c>
      <c r="E29" s="76">
        <v>100000</v>
      </c>
      <c r="F29" s="76">
        <v>250000</v>
      </c>
      <c r="G29" s="76">
        <v>900000</v>
      </c>
      <c r="H29" s="77">
        <f t="shared" si="0"/>
        <v>1300000</v>
      </c>
      <c r="I29" s="15"/>
    </row>
    <row r="30" spans="1:9" ht="33" customHeight="1" x14ac:dyDescent="0.2">
      <c r="A30" s="12">
        <f t="shared" si="1"/>
        <v>18</v>
      </c>
      <c r="B30" s="67" t="s">
        <v>29</v>
      </c>
      <c r="C30" s="17">
        <v>0</v>
      </c>
      <c r="D30" s="13">
        <v>100000</v>
      </c>
      <c r="E30" s="13">
        <v>100000</v>
      </c>
      <c r="F30" s="13">
        <v>250000</v>
      </c>
      <c r="G30" s="13">
        <v>900000</v>
      </c>
      <c r="H30" s="14">
        <f t="shared" si="0"/>
        <v>1250000</v>
      </c>
      <c r="I30" s="15"/>
    </row>
    <row r="31" spans="1:9" ht="45.75" customHeight="1" x14ac:dyDescent="0.2">
      <c r="A31" s="12">
        <f t="shared" si="1"/>
        <v>19</v>
      </c>
      <c r="B31" s="67" t="s">
        <v>30</v>
      </c>
      <c r="C31" s="17">
        <v>0</v>
      </c>
      <c r="D31" s="13">
        <v>100000</v>
      </c>
      <c r="E31" s="13">
        <v>100000</v>
      </c>
      <c r="F31" s="13">
        <v>250000</v>
      </c>
      <c r="G31" s="13">
        <v>900000</v>
      </c>
      <c r="H31" s="14">
        <f t="shared" si="0"/>
        <v>1250000</v>
      </c>
      <c r="I31" s="15"/>
    </row>
    <row r="32" spans="1:9" ht="44.25" customHeight="1" x14ac:dyDescent="0.2">
      <c r="A32" s="12">
        <f t="shared" si="1"/>
        <v>20</v>
      </c>
      <c r="B32" s="67" t="s">
        <v>31</v>
      </c>
      <c r="C32" s="17">
        <v>0</v>
      </c>
      <c r="D32" s="13">
        <v>100000</v>
      </c>
      <c r="E32" s="13">
        <v>100000</v>
      </c>
      <c r="F32" s="13">
        <v>200000</v>
      </c>
      <c r="G32" s="13">
        <v>60000</v>
      </c>
      <c r="H32" s="14">
        <f t="shared" si="0"/>
        <v>360000</v>
      </c>
      <c r="I32" s="15"/>
    </row>
    <row r="33" spans="1:9" ht="92.25" customHeight="1" x14ac:dyDescent="0.2">
      <c r="A33" s="12">
        <f t="shared" si="1"/>
        <v>21</v>
      </c>
      <c r="B33" s="67" t="s">
        <v>32</v>
      </c>
      <c r="C33" s="17">
        <v>0</v>
      </c>
      <c r="D33" s="13">
        <v>100000</v>
      </c>
      <c r="E33" s="13">
        <v>100000</v>
      </c>
      <c r="F33" s="13">
        <v>200000</v>
      </c>
      <c r="G33" s="13">
        <v>500000</v>
      </c>
      <c r="H33" s="14">
        <f t="shared" si="0"/>
        <v>800000</v>
      </c>
      <c r="I33" s="15"/>
    </row>
    <row r="34" spans="1:9" ht="47.25" customHeight="1" x14ac:dyDescent="0.2">
      <c r="A34" s="12">
        <f t="shared" si="1"/>
        <v>22</v>
      </c>
      <c r="B34" s="67" t="s">
        <v>33</v>
      </c>
      <c r="C34" s="17">
        <v>0</v>
      </c>
      <c r="D34" s="13">
        <v>100000</v>
      </c>
      <c r="E34" s="13">
        <v>100000</v>
      </c>
      <c r="F34" s="13">
        <v>200000</v>
      </c>
      <c r="G34" s="13">
        <v>500000</v>
      </c>
      <c r="H34" s="14">
        <f t="shared" si="0"/>
        <v>800000</v>
      </c>
      <c r="I34" s="15"/>
    </row>
    <row r="35" spans="1:9" ht="40.5" customHeight="1" x14ac:dyDescent="0.2">
      <c r="A35" s="12">
        <f t="shared" si="1"/>
        <v>23</v>
      </c>
      <c r="B35" s="68" t="s">
        <v>34</v>
      </c>
      <c r="C35" s="28">
        <v>0</v>
      </c>
      <c r="D35" s="13">
        <v>100000</v>
      </c>
      <c r="E35" s="16">
        <v>200000</v>
      </c>
      <c r="F35" s="13">
        <v>200000</v>
      </c>
      <c r="G35" s="13">
        <v>0</v>
      </c>
      <c r="H35" s="14">
        <f t="shared" si="0"/>
        <v>400000</v>
      </c>
      <c r="I35" s="15"/>
    </row>
    <row r="36" spans="1:9" ht="48" customHeight="1" x14ac:dyDescent="0.2">
      <c r="A36" s="12">
        <f t="shared" si="1"/>
        <v>24</v>
      </c>
      <c r="B36" s="67" t="s">
        <v>35</v>
      </c>
      <c r="C36" s="17">
        <v>0</v>
      </c>
      <c r="D36" s="13">
        <v>100000</v>
      </c>
      <c r="E36" s="13">
        <v>100000</v>
      </c>
      <c r="F36" s="13">
        <v>250000</v>
      </c>
      <c r="G36" s="13">
        <v>300000</v>
      </c>
      <c r="H36" s="14">
        <f t="shared" si="0"/>
        <v>650000</v>
      </c>
      <c r="I36" s="15"/>
    </row>
    <row r="37" spans="1:9" ht="50.25" customHeight="1" x14ac:dyDescent="0.2">
      <c r="A37" s="12">
        <f t="shared" si="1"/>
        <v>25</v>
      </c>
      <c r="B37" s="67" t="s">
        <v>36</v>
      </c>
      <c r="C37" s="17">
        <v>0</v>
      </c>
      <c r="D37" s="13">
        <v>100000</v>
      </c>
      <c r="E37" s="13">
        <v>100000</v>
      </c>
      <c r="F37" s="13">
        <v>200000</v>
      </c>
      <c r="G37" s="13">
        <v>200000</v>
      </c>
      <c r="H37" s="14">
        <f t="shared" si="0"/>
        <v>500000</v>
      </c>
      <c r="I37" s="15"/>
    </row>
    <row r="38" spans="1:9" ht="45" customHeight="1" x14ac:dyDescent="0.2">
      <c r="A38" s="12">
        <f t="shared" si="1"/>
        <v>26</v>
      </c>
      <c r="B38" s="67" t="s">
        <v>37</v>
      </c>
      <c r="C38" s="76">
        <v>400000</v>
      </c>
      <c r="D38" s="13">
        <v>400000</v>
      </c>
      <c r="E38" s="13">
        <v>0</v>
      </c>
      <c r="F38" s="13">
        <v>0</v>
      </c>
      <c r="G38" s="13">
        <v>0</v>
      </c>
      <c r="H38" s="14">
        <f t="shared" si="0"/>
        <v>400000</v>
      </c>
      <c r="I38" s="15"/>
    </row>
    <row r="39" spans="1:9" ht="35.25" customHeight="1" x14ac:dyDescent="0.2">
      <c r="A39" s="12">
        <f t="shared" si="1"/>
        <v>27</v>
      </c>
      <c r="B39" s="67" t="s">
        <v>38</v>
      </c>
      <c r="C39" s="17">
        <v>13000</v>
      </c>
      <c r="D39" s="13">
        <v>163000</v>
      </c>
      <c r="E39" s="13">
        <v>200000</v>
      </c>
      <c r="F39" s="13">
        <v>400000</v>
      </c>
      <c r="G39" s="13">
        <v>200000</v>
      </c>
      <c r="H39" s="14">
        <f t="shared" si="0"/>
        <v>813000</v>
      </c>
      <c r="I39" s="15"/>
    </row>
    <row r="40" spans="1:9" ht="47.25" customHeight="1" x14ac:dyDescent="0.2">
      <c r="A40" s="12">
        <f t="shared" si="1"/>
        <v>28</v>
      </c>
      <c r="B40" s="67" t="s">
        <v>39</v>
      </c>
      <c r="C40" s="17">
        <v>0</v>
      </c>
      <c r="D40" s="13">
        <v>100000</v>
      </c>
      <c r="E40" s="13">
        <v>100000</v>
      </c>
      <c r="F40" s="13">
        <v>100000</v>
      </c>
      <c r="G40" s="13">
        <v>0</v>
      </c>
      <c r="H40" s="14">
        <f t="shared" si="0"/>
        <v>200000</v>
      </c>
      <c r="I40" s="15"/>
    </row>
    <row r="41" spans="1:9" ht="34.5" customHeight="1" x14ac:dyDescent="0.2">
      <c r="A41" s="12">
        <f t="shared" si="1"/>
        <v>29</v>
      </c>
      <c r="B41" s="67" t="s">
        <v>40</v>
      </c>
      <c r="C41" s="17">
        <v>375000</v>
      </c>
      <c r="D41" s="17">
        <v>375000</v>
      </c>
      <c r="E41" s="13">
        <v>0</v>
      </c>
      <c r="F41" s="13">
        <v>0</v>
      </c>
      <c r="G41" s="13">
        <v>0</v>
      </c>
      <c r="H41" s="14">
        <f t="shared" si="0"/>
        <v>375000</v>
      </c>
      <c r="I41" s="15"/>
    </row>
    <row r="42" spans="1:9" ht="63" customHeight="1" x14ac:dyDescent="0.2">
      <c r="A42" s="12">
        <f t="shared" si="1"/>
        <v>30</v>
      </c>
      <c r="B42" s="69" t="s">
        <v>41</v>
      </c>
      <c r="C42" s="17">
        <v>1154000</v>
      </c>
      <c r="D42" s="13">
        <v>1254000</v>
      </c>
      <c r="E42" s="13">
        <v>100000</v>
      </c>
      <c r="F42" s="13">
        <v>300000</v>
      </c>
      <c r="G42" s="13">
        <v>300000</v>
      </c>
      <c r="H42" s="14">
        <f t="shared" si="0"/>
        <v>1854000</v>
      </c>
      <c r="I42" s="15"/>
    </row>
    <row r="43" spans="1:9" ht="47.25" customHeight="1" x14ac:dyDescent="0.2">
      <c r="A43" s="12">
        <f t="shared" si="1"/>
        <v>31</v>
      </c>
      <c r="B43" s="70" t="s">
        <v>42</v>
      </c>
      <c r="C43" s="17">
        <v>0</v>
      </c>
      <c r="D43" s="13">
        <v>200000</v>
      </c>
      <c r="E43" s="13">
        <v>200000</v>
      </c>
      <c r="F43" s="13">
        <v>200000</v>
      </c>
      <c r="G43" s="13">
        <v>100000</v>
      </c>
      <c r="H43" s="14">
        <f t="shared" si="0"/>
        <v>500000</v>
      </c>
      <c r="I43" s="15"/>
    </row>
    <row r="44" spans="1:9" ht="44.25" customHeight="1" x14ac:dyDescent="0.2">
      <c r="A44" s="12">
        <f t="shared" si="1"/>
        <v>32</v>
      </c>
      <c r="B44" s="69" t="s">
        <v>43</v>
      </c>
      <c r="C44" s="17">
        <v>3093815</v>
      </c>
      <c r="D44" s="13">
        <f>3193815-100000</f>
        <v>3093815</v>
      </c>
      <c r="E44" s="13">
        <v>100000</v>
      </c>
      <c r="F44" s="13">
        <v>100000</v>
      </c>
      <c r="G44" s="13">
        <v>100000</v>
      </c>
      <c r="H44" s="14">
        <f t="shared" si="0"/>
        <v>3393815</v>
      </c>
      <c r="I44" s="15"/>
    </row>
    <row r="45" spans="1:9" ht="63" customHeight="1" x14ac:dyDescent="0.2">
      <c r="A45" s="12">
        <f t="shared" si="1"/>
        <v>33</v>
      </c>
      <c r="B45" s="69" t="s">
        <v>44</v>
      </c>
      <c r="C45" s="17">
        <v>225000</v>
      </c>
      <c r="D45" s="13">
        <v>225000</v>
      </c>
      <c r="E45" s="13">
        <v>0</v>
      </c>
      <c r="F45" s="13">
        <v>0</v>
      </c>
      <c r="G45" s="13">
        <v>0</v>
      </c>
      <c r="H45" s="14">
        <f t="shared" si="0"/>
        <v>225000</v>
      </c>
      <c r="I45" s="15"/>
    </row>
    <row r="46" spans="1:9" ht="32.25" customHeight="1" x14ac:dyDescent="0.2">
      <c r="A46" s="12">
        <f t="shared" si="1"/>
        <v>34</v>
      </c>
      <c r="B46" s="69" t="s">
        <v>45</v>
      </c>
      <c r="C46" s="17">
        <v>0</v>
      </c>
      <c r="D46" s="13">
        <v>50000</v>
      </c>
      <c r="E46" s="13">
        <v>50000</v>
      </c>
      <c r="F46" s="13">
        <v>100000</v>
      </c>
      <c r="G46" s="13">
        <v>100000</v>
      </c>
      <c r="H46" s="14">
        <f t="shared" si="0"/>
        <v>250000</v>
      </c>
      <c r="I46" s="15"/>
    </row>
    <row r="47" spans="1:9" ht="75" customHeight="1" x14ac:dyDescent="0.2">
      <c r="A47" s="12">
        <f t="shared" si="1"/>
        <v>35</v>
      </c>
      <c r="B47" s="71" t="s">
        <v>46</v>
      </c>
      <c r="C47" s="17">
        <v>0</v>
      </c>
      <c r="D47" s="13">
        <v>100000</v>
      </c>
      <c r="E47" s="13">
        <v>100000</v>
      </c>
      <c r="F47" s="13">
        <v>0</v>
      </c>
      <c r="G47" s="13">
        <v>0</v>
      </c>
      <c r="H47" s="14">
        <f t="shared" si="0"/>
        <v>100000</v>
      </c>
      <c r="I47" s="15"/>
    </row>
    <row r="48" spans="1:9" ht="78" customHeight="1" x14ac:dyDescent="0.2">
      <c r="A48" s="12">
        <f t="shared" si="1"/>
        <v>36</v>
      </c>
      <c r="B48" s="67" t="s">
        <v>47</v>
      </c>
      <c r="C48" s="17">
        <v>820000</v>
      </c>
      <c r="D48" s="13">
        <v>820000</v>
      </c>
      <c r="E48" s="13">
        <v>0</v>
      </c>
      <c r="F48" s="13">
        <v>0</v>
      </c>
      <c r="G48" s="13">
        <v>0</v>
      </c>
      <c r="H48" s="14">
        <f t="shared" si="0"/>
        <v>820000</v>
      </c>
      <c r="I48" s="15"/>
    </row>
    <row r="49" spans="1:9" ht="39.75" customHeight="1" x14ac:dyDescent="0.2">
      <c r="A49" s="12">
        <f t="shared" si="1"/>
        <v>37</v>
      </c>
      <c r="B49" s="67" t="s">
        <v>48</v>
      </c>
      <c r="C49" s="76">
        <v>140000</v>
      </c>
      <c r="D49" s="13">
        <v>140000</v>
      </c>
      <c r="E49" s="13">
        <v>0</v>
      </c>
      <c r="F49" s="13">
        <v>0</v>
      </c>
      <c r="G49" s="13">
        <v>0</v>
      </c>
      <c r="H49" s="14">
        <f t="shared" si="0"/>
        <v>140000</v>
      </c>
      <c r="I49" s="15"/>
    </row>
    <row r="50" spans="1:9" ht="34.5" customHeight="1" x14ac:dyDescent="0.2">
      <c r="A50" s="12">
        <f t="shared" si="1"/>
        <v>38</v>
      </c>
      <c r="B50" s="67" t="s">
        <v>49</v>
      </c>
      <c r="C50" s="76">
        <v>270000</v>
      </c>
      <c r="D50" s="13">
        <v>270000</v>
      </c>
      <c r="E50" s="13">
        <v>0</v>
      </c>
      <c r="F50" s="13">
        <v>0</v>
      </c>
      <c r="G50" s="13">
        <v>0</v>
      </c>
      <c r="H50" s="14">
        <f t="shared" si="0"/>
        <v>270000</v>
      </c>
      <c r="I50" s="15"/>
    </row>
    <row r="51" spans="1:9" ht="48.75" customHeight="1" x14ac:dyDescent="0.2">
      <c r="A51" s="12">
        <f t="shared" si="1"/>
        <v>39</v>
      </c>
      <c r="B51" s="69" t="s">
        <v>50</v>
      </c>
      <c r="C51" s="17">
        <v>420000</v>
      </c>
      <c r="D51" s="13">
        <v>420000</v>
      </c>
      <c r="E51" s="13">
        <v>0</v>
      </c>
      <c r="F51" s="13">
        <v>0</v>
      </c>
      <c r="G51" s="13">
        <v>0</v>
      </c>
      <c r="H51" s="14">
        <f t="shared" si="0"/>
        <v>420000</v>
      </c>
      <c r="I51" s="15"/>
    </row>
    <row r="52" spans="1:9" ht="37.5" customHeight="1" x14ac:dyDescent="0.2">
      <c r="A52" s="12">
        <f t="shared" si="1"/>
        <v>40</v>
      </c>
      <c r="B52" s="69" t="s">
        <v>51</v>
      </c>
      <c r="C52" s="17">
        <v>0</v>
      </c>
      <c r="D52" s="13">
        <v>100000</v>
      </c>
      <c r="E52" s="13">
        <v>100000</v>
      </c>
      <c r="F52" s="13">
        <v>0</v>
      </c>
      <c r="G52" s="13">
        <v>0</v>
      </c>
      <c r="H52" s="14">
        <f t="shared" si="0"/>
        <v>100000</v>
      </c>
      <c r="I52" s="15"/>
    </row>
    <row r="53" spans="1:9" ht="48.75" customHeight="1" x14ac:dyDescent="0.2">
      <c r="A53" s="12">
        <f t="shared" si="1"/>
        <v>41</v>
      </c>
      <c r="B53" s="69" t="s">
        <v>52</v>
      </c>
      <c r="C53" s="17">
        <v>0</v>
      </c>
      <c r="D53" s="13">
        <v>100000</v>
      </c>
      <c r="E53" s="13">
        <v>100000</v>
      </c>
      <c r="F53" s="13">
        <v>100000</v>
      </c>
      <c r="G53" s="13">
        <v>100000</v>
      </c>
      <c r="H53" s="14">
        <f t="shared" si="0"/>
        <v>300000</v>
      </c>
      <c r="I53" s="15"/>
    </row>
    <row r="54" spans="1:9" ht="48.75" customHeight="1" x14ac:dyDescent="0.2">
      <c r="A54" s="12">
        <f t="shared" si="1"/>
        <v>42</v>
      </c>
      <c r="B54" s="69" t="s">
        <v>53</v>
      </c>
      <c r="C54" s="17">
        <v>0</v>
      </c>
      <c r="D54" s="13">
        <v>100000</v>
      </c>
      <c r="E54" s="13"/>
      <c r="F54" s="13">
        <v>100000</v>
      </c>
      <c r="G54" s="13">
        <v>100000</v>
      </c>
      <c r="H54" s="14">
        <f t="shared" si="0"/>
        <v>200000</v>
      </c>
      <c r="I54" s="15"/>
    </row>
    <row r="55" spans="1:9" ht="49.5" customHeight="1" x14ac:dyDescent="0.2">
      <c r="A55" s="12">
        <f t="shared" si="1"/>
        <v>43</v>
      </c>
      <c r="B55" s="69" t="s">
        <v>54</v>
      </c>
      <c r="C55" s="17">
        <v>0</v>
      </c>
      <c r="D55" s="13">
        <v>400000</v>
      </c>
      <c r="E55" s="13">
        <v>400000</v>
      </c>
      <c r="F55" s="13">
        <v>0</v>
      </c>
      <c r="G55" s="13">
        <v>0</v>
      </c>
      <c r="H55" s="14">
        <f t="shared" si="0"/>
        <v>400000</v>
      </c>
      <c r="I55" s="15"/>
    </row>
    <row r="56" spans="1:9" ht="50.25" customHeight="1" x14ac:dyDescent="0.2">
      <c r="A56" s="12">
        <f t="shared" si="1"/>
        <v>44</v>
      </c>
      <c r="B56" s="69" t="s">
        <v>55</v>
      </c>
      <c r="C56" s="17">
        <v>0</v>
      </c>
      <c r="D56" s="13">
        <v>50000</v>
      </c>
      <c r="E56" s="13">
        <v>100000</v>
      </c>
      <c r="F56" s="13">
        <v>250000</v>
      </c>
      <c r="G56" s="13">
        <v>250000</v>
      </c>
      <c r="H56" s="14">
        <f t="shared" si="0"/>
        <v>600000</v>
      </c>
      <c r="I56" s="15"/>
    </row>
    <row r="57" spans="1:9" ht="46.5" customHeight="1" x14ac:dyDescent="0.2">
      <c r="A57" s="67">
        <f t="shared" si="1"/>
        <v>45</v>
      </c>
      <c r="B57" s="69" t="s">
        <v>56</v>
      </c>
      <c r="C57" s="79">
        <f>1204990-395000</f>
        <v>809990</v>
      </c>
      <c r="D57" s="79">
        <f>1204990-395000</f>
        <v>809990</v>
      </c>
      <c r="E57" s="13">
        <v>100000</v>
      </c>
      <c r="F57" s="13">
        <v>300000</v>
      </c>
      <c r="G57" s="13">
        <v>300000</v>
      </c>
      <c r="H57" s="14">
        <f t="shared" si="0"/>
        <v>1509990</v>
      </c>
      <c r="I57" s="15"/>
    </row>
    <row r="58" spans="1:9" ht="36.75" customHeight="1" x14ac:dyDescent="0.2">
      <c r="A58" s="12">
        <f t="shared" si="1"/>
        <v>46</v>
      </c>
      <c r="B58" s="69" t="s">
        <v>57</v>
      </c>
      <c r="C58" s="18">
        <v>0</v>
      </c>
      <c r="D58" s="13">
        <v>50000</v>
      </c>
      <c r="E58" s="13">
        <v>50000</v>
      </c>
      <c r="F58" s="13">
        <v>150000</v>
      </c>
      <c r="G58" s="13">
        <v>250000</v>
      </c>
      <c r="H58" s="14">
        <f t="shared" si="0"/>
        <v>450000</v>
      </c>
      <c r="I58" s="15"/>
    </row>
    <row r="59" spans="1:9" ht="33.75" customHeight="1" x14ac:dyDescent="0.2">
      <c r="A59" s="12">
        <f t="shared" si="1"/>
        <v>47</v>
      </c>
      <c r="B59" s="69" t="s">
        <v>58</v>
      </c>
      <c r="C59" s="17">
        <v>0</v>
      </c>
      <c r="D59" s="13">
        <v>100000</v>
      </c>
      <c r="E59" s="13">
        <v>100000</v>
      </c>
      <c r="F59" s="13">
        <v>100000</v>
      </c>
      <c r="G59" s="13">
        <v>0</v>
      </c>
      <c r="H59" s="14">
        <f t="shared" si="0"/>
        <v>200000</v>
      </c>
      <c r="I59" s="15"/>
    </row>
    <row r="60" spans="1:9" ht="37.5" customHeight="1" x14ac:dyDescent="0.2">
      <c r="A60" s="12">
        <f t="shared" si="1"/>
        <v>48</v>
      </c>
      <c r="B60" s="69" t="s">
        <v>59</v>
      </c>
      <c r="C60" s="17">
        <v>0</v>
      </c>
      <c r="D60" s="13">
        <v>100000</v>
      </c>
      <c r="E60" s="13">
        <v>100000</v>
      </c>
      <c r="F60" s="13">
        <v>400000</v>
      </c>
      <c r="G60" s="13">
        <v>200000</v>
      </c>
      <c r="H60" s="14">
        <f t="shared" si="0"/>
        <v>700000</v>
      </c>
      <c r="I60" s="15"/>
    </row>
    <row r="61" spans="1:9" ht="36.75" customHeight="1" x14ac:dyDescent="0.2">
      <c r="A61" s="12">
        <f t="shared" si="1"/>
        <v>49</v>
      </c>
      <c r="B61" s="69" t="s">
        <v>60</v>
      </c>
      <c r="C61" s="18">
        <v>0</v>
      </c>
      <c r="D61" s="13">
        <v>100000</v>
      </c>
      <c r="E61" s="13">
        <v>100000</v>
      </c>
      <c r="F61" s="13">
        <v>100000</v>
      </c>
      <c r="G61" s="13">
        <v>100000</v>
      </c>
      <c r="H61" s="14">
        <f t="shared" si="0"/>
        <v>300000</v>
      </c>
      <c r="I61" s="15"/>
    </row>
    <row r="62" spans="1:9" ht="48" customHeight="1" x14ac:dyDescent="0.2">
      <c r="A62" s="12">
        <f t="shared" si="1"/>
        <v>50</v>
      </c>
      <c r="B62" s="69" t="s">
        <v>61</v>
      </c>
      <c r="C62" s="18">
        <v>0</v>
      </c>
      <c r="D62" s="13">
        <v>100000</v>
      </c>
      <c r="E62" s="13">
        <v>100000</v>
      </c>
      <c r="F62" s="13">
        <v>300000</v>
      </c>
      <c r="G62" s="13">
        <v>200000</v>
      </c>
      <c r="H62" s="14">
        <f t="shared" si="0"/>
        <v>600000</v>
      </c>
      <c r="I62" s="15"/>
    </row>
    <row r="63" spans="1:9" ht="39" customHeight="1" x14ac:dyDescent="0.2">
      <c r="A63" s="12">
        <f t="shared" si="1"/>
        <v>51</v>
      </c>
      <c r="B63" s="69" t="s">
        <v>62</v>
      </c>
      <c r="C63" s="18">
        <v>0</v>
      </c>
      <c r="D63" s="13">
        <v>100000</v>
      </c>
      <c r="E63" s="13">
        <v>100000</v>
      </c>
      <c r="F63" s="13">
        <v>300000</v>
      </c>
      <c r="G63" s="13">
        <v>200000</v>
      </c>
      <c r="H63" s="14">
        <f t="shared" si="0"/>
        <v>600000</v>
      </c>
      <c r="I63" s="15"/>
    </row>
    <row r="64" spans="1:9" ht="48" customHeight="1" x14ac:dyDescent="0.2">
      <c r="A64" s="12">
        <f t="shared" si="1"/>
        <v>52</v>
      </c>
      <c r="B64" s="67" t="s">
        <v>63</v>
      </c>
      <c r="C64" s="18">
        <v>0</v>
      </c>
      <c r="D64" s="13">
        <v>100000</v>
      </c>
      <c r="E64" s="13">
        <v>150000</v>
      </c>
      <c r="F64" s="13">
        <v>100000</v>
      </c>
      <c r="G64" s="13">
        <v>200000</v>
      </c>
      <c r="H64" s="14">
        <f t="shared" si="0"/>
        <v>450000</v>
      </c>
      <c r="I64" s="15"/>
    </row>
    <row r="65" spans="1:9" ht="33.75" customHeight="1" x14ac:dyDescent="0.2">
      <c r="A65" s="12">
        <f t="shared" si="1"/>
        <v>53</v>
      </c>
      <c r="B65" s="69" t="s">
        <v>64</v>
      </c>
      <c r="C65" s="79">
        <v>50000</v>
      </c>
      <c r="D65" s="13">
        <v>150000</v>
      </c>
      <c r="E65" s="13">
        <v>100000</v>
      </c>
      <c r="F65" s="13">
        <v>200000</v>
      </c>
      <c r="G65" s="13">
        <v>0</v>
      </c>
      <c r="H65" s="14">
        <f t="shared" si="0"/>
        <v>350000</v>
      </c>
      <c r="I65" s="15"/>
    </row>
    <row r="66" spans="1:9" ht="30.75" customHeight="1" x14ac:dyDescent="0.2">
      <c r="A66" s="12">
        <f t="shared" si="1"/>
        <v>54</v>
      </c>
      <c r="B66" s="69" t="s">
        <v>65</v>
      </c>
      <c r="C66" s="18">
        <v>280000</v>
      </c>
      <c r="D66" s="13">
        <v>280000</v>
      </c>
      <c r="E66" s="13">
        <v>0</v>
      </c>
      <c r="F66" s="13">
        <v>0</v>
      </c>
      <c r="G66" s="13">
        <v>0</v>
      </c>
      <c r="H66" s="14">
        <f t="shared" si="0"/>
        <v>280000</v>
      </c>
      <c r="I66" s="15"/>
    </row>
    <row r="67" spans="1:9" ht="47.25" customHeight="1" x14ac:dyDescent="0.2">
      <c r="A67" s="12">
        <f t="shared" si="1"/>
        <v>55</v>
      </c>
      <c r="B67" s="69" t="s">
        <v>66</v>
      </c>
      <c r="C67" s="18">
        <v>0</v>
      </c>
      <c r="D67" s="13">
        <v>100000</v>
      </c>
      <c r="E67" s="13">
        <v>100000</v>
      </c>
      <c r="F67" s="13">
        <v>250000</v>
      </c>
      <c r="G67" s="13">
        <v>300000</v>
      </c>
      <c r="H67" s="14">
        <f t="shared" si="0"/>
        <v>650000</v>
      </c>
      <c r="I67" s="15"/>
    </row>
    <row r="68" spans="1:9" ht="61.5" customHeight="1" x14ac:dyDescent="0.2">
      <c r="A68" s="12">
        <f t="shared" si="1"/>
        <v>56</v>
      </c>
      <c r="B68" s="69" t="s">
        <v>67</v>
      </c>
      <c r="C68" s="18">
        <v>1200000</v>
      </c>
      <c r="D68" s="18">
        <v>1200000</v>
      </c>
      <c r="E68" s="13">
        <v>100000</v>
      </c>
      <c r="F68" s="13">
        <v>250000</v>
      </c>
      <c r="G68" s="13">
        <v>300000</v>
      </c>
      <c r="H68" s="14">
        <f t="shared" si="0"/>
        <v>1850000</v>
      </c>
      <c r="I68" s="15"/>
    </row>
    <row r="69" spans="1:9" ht="48.75" customHeight="1" x14ac:dyDescent="0.2">
      <c r="A69" s="12">
        <f t="shared" si="1"/>
        <v>57</v>
      </c>
      <c r="B69" s="69" t="s">
        <v>68</v>
      </c>
      <c r="C69" s="18">
        <v>769000</v>
      </c>
      <c r="D69" s="18">
        <v>769000</v>
      </c>
      <c r="E69" s="13">
        <v>100000</v>
      </c>
      <c r="F69" s="13">
        <v>300000</v>
      </c>
      <c r="G69" s="13">
        <v>200000</v>
      </c>
      <c r="H69" s="14">
        <f t="shared" si="0"/>
        <v>1369000</v>
      </c>
      <c r="I69" s="15"/>
    </row>
    <row r="70" spans="1:9" ht="35.25" customHeight="1" x14ac:dyDescent="0.2">
      <c r="A70" s="12">
        <f t="shared" si="1"/>
        <v>58</v>
      </c>
      <c r="B70" s="69" t="s">
        <v>69</v>
      </c>
      <c r="C70" s="18">
        <v>0</v>
      </c>
      <c r="D70" s="13">
        <v>100000</v>
      </c>
      <c r="E70" s="13">
        <v>100000</v>
      </c>
      <c r="F70" s="13">
        <v>200000</v>
      </c>
      <c r="G70" s="13">
        <v>100000</v>
      </c>
      <c r="H70" s="14">
        <f t="shared" si="0"/>
        <v>400000</v>
      </c>
      <c r="I70" s="15"/>
    </row>
    <row r="71" spans="1:9" ht="50.25" customHeight="1" x14ac:dyDescent="0.2">
      <c r="A71" s="12">
        <f t="shared" si="1"/>
        <v>59</v>
      </c>
      <c r="B71" s="69" t="s">
        <v>70</v>
      </c>
      <c r="C71" s="18">
        <v>0</v>
      </c>
      <c r="D71" s="13">
        <v>100000</v>
      </c>
      <c r="E71" s="13">
        <v>100000</v>
      </c>
      <c r="F71" s="13">
        <v>300000</v>
      </c>
      <c r="G71" s="13">
        <v>300000</v>
      </c>
      <c r="H71" s="14">
        <f t="shared" si="0"/>
        <v>700000</v>
      </c>
      <c r="I71" s="15"/>
    </row>
    <row r="72" spans="1:9" ht="46.5" customHeight="1" x14ac:dyDescent="0.2">
      <c r="A72" s="12">
        <f t="shared" si="1"/>
        <v>60</v>
      </c>
      <c r="B72" s="69" t="s">
        <v>71</v>
      </c>
      <c r="C72" s="18">
        <v>0</v>
      </c>
      <c r="D72" s="16">
        <v>100000</v>
      </c>
      <c r="E72" s="13">
        <v>100000</v>
      </c>
      <c r="F72" s="13">
        <v>50000</v>
      </c>
      <c r="G72" s="13">
        <v>50000</v>
      </c>
      <c r="H72" s="14">
        <f t="shared" si="0"/>
        <v>200000</v>
      </c>
      <c r="I72" s="15"/>
    </row>
    <row r="73" spans="1:9" ht="46.5" customHeight="1" x14ac:dyDescent="0.2">
      <c r="A73" s="12">
        <f t="shared" si="1"/>
        <v>61</v>
      </c>
      <c r="B73" s="69" t="s">
        <v>72</v>
      </c>
      <c r="C73" s="18">
        <v>0</v>
      </c>
      <c r="D73" s="13">
        <v>100000</v>
      </c>
      <c r="E73" s="13">
        <v>100000</v>
      </c>
      <c r="F73" s="13">
        <v>200000</v>
      </c>
      <c r="G73" s="13">
        <v>240000</v>
      </c>
      <c r="H73" s="14">
        <f t="shared" si="0"/>
        <v>540000</v>
      </c>
      <c r="I73" s="15"/>
    </row>
    <row r="74" spans="1:9" ht="44.25" customHeight="1" x14ac:dyDescent="0.2">
      <c r="A74" s="12">
        <f t="shared" si="1"/>
        <v>62</v>
      </c>
      <c r="B74" s="69" t="s">
        <v>73</v>
      </c>
      <c r="C74" s="18">
        <v>0</v>
      </c>
      <c r="D74" s="13">
        <v>100000</v>
      </c>
      <c r="E74" s="13">
        <v>50000</v>
      </c>
      <c r="F74" s="13">
        <v>250000</v>
      </c>
      <c r="G74" s="13">
        <v>250000</v>
      </c>
      <c r="H74" s="14">
        <f>C74+E74+F74+G74</f>
        <v>550000</v>
      </c>
      <c r="I74" s="15"/>
    </row>
    <row r="75" spans="1:9" ht="44.25" customHeight="1" x14ac:dyDescent="0.2">
      <c r="A75" s="12">
        <f t="shared" si="1"/>
        <v>63</v>
      </c>
      <c r="B75" s="67" t="s">
        <v>74</v>
      </c>
      <c r="C75" s="18">
        <v>87600</v>
      </c>
      <c r="D75" s="13">
        <v>87600</v>
      </c>
      <c r="E75" s="13">
        <v>0</v>
      </c>
      <c r="F75" s="13">
        <v>0</v>
      </c>
      <c r="G75" s="13">
        <v>0</v>
      </c>
      <c r="H75" s="14">
        <f>C75+E75+F75+G75</f>
        <v>87600</v>
      </c>
      <c r="I75" s="15"/>
    </row>
    <row r="76" spans="1:9" ht="51" customHeight="1" x14ac:dyDescent="0.2">
      <c r="A76" s="12">
        <f t="shared" si="1"/>
        <v>64</v>
      </c>
      <c r="B76" s="67" t="s">
        <v>75</v>
      </c>
      <c r="C76" s="18">
        <v>0</v>
      </c>
      <c r="D76" s="16">
        <v>100000</v>
      </c>
      <c r="E76" s="16">
        <v>100000</v>
      </c>
      <c r="F76" s="16">
        <v>100000</v>
      </c>
      <c r="G76" s="16">
        <v>100000</v>
      </c>
      <c r="H76" s="14">
        <f t="shared" si="0"/>
        <v>300000</v>
      </c>
      <c r="I76" s="15"/>
    </row>
    <row r="77" spans="1:9" ht="37.5" customHeight="1" x14ac:dyDescent="0.2">
      <c r="A77" s="12">
        <f t="shared" si="1"/>
        <v>65</v>
      </c>
      <c r="B77" s="72" t="s">
        <v>76</v>
      </c>
      <c r="C77" s="18">
        <v>610000</v>
      </c>
      <c r="D77" s="18">
        <v>610000</v>
      </c>
      <c r="E77" s="16">
        <v>0</v>
      </c>
      <c r="F77" s="16">
        <v>0</v>
      </c>
      <c r="G77" s="16">
        <v>0</v>
      </c>
      <c r="H77" s="14">
        <f>C77+E77+F77+G77</f>
        <v>610000</v>
      </c>
      <c r="I77" s="15"/>
    </row>
    <row r="78" spans="1:9" ht="74.25" customHeight="1" x14ac:dyDescent="0.2">
      <c r="A78" s="12">
        <f t="shared" si="1"/>
        <v>66</v>
      </c>
      <c r="B78" s="73" t="s">
        <v>77</v>
      </c>
      <c r="C78" s="18">
        <v>0</v>
      </c>
      <c r="D78" s="16">
        <v>50000</v>
      </c>
      <c r="E78" s="16">
        <v>50000</v>
      </c>
      <c r="F78" s="16">
        <v>50000</v>
      </c>
      <c r="G78" s="16">
        <v>50000</v>
      </c>
      <c r="H78" s="14">
        <f>C78+E78+F78+G78</f>
        <v>150000</v>
      </c>
      <c r="I78" s="15"/>
    </row>
    <row r="79" spans="1:9" ht="46.5" customHeight="1" x14ac:dyDescent="0.2">
      <c r="A79" s="12">
        <f t="shared" ref="A79:A82" si="2">A78+1</f>
        <v>67</v>
      </c>
      <c r="B79" s="67" t="s">
        <v>78</v>
      </c>
      <c r="C79" s="18">
        <v>295000</v>
      </c>
      <c r="D79" s="18">
        <v>295000</v>
      </c>
      <c r="E79" s="13">
        <v>0</v>
      </c>
      <c r="F79" s="13">
        <v>0</v>
      </c>
      <c r="G79" s="13">
        <v>0</v>
      </c>
      <c r="H79" s="14">
        <f>C79+E79+F79+G79</f>
        <v>295000</v>
      </c>
      <c r="I79" s="15"/>
    </row>
    <row r="80" spans="1:9" ht="52.5" customHeight="1" x14ac:dyDescent="0.2">
      <c r="A80" s="12">
        <f t="shared" si="2"/>
        <v>68</v>
      </c>
      <c r="B80" s="70" t="s">
        <v>79</v>
      </c>
      <c r="C80" s="18">
        <v>656000</v>
      </c>
      <c r="D80" s="18">
        <v>656000</v>
      </c>
      <c r="E80" s="13">
        <v>0</v>
      </c>
      <c r="F80" s="13">
        <v>0</v>
      </c>
      <c r="G80" s="13">
        <v>0</v>
      </c>
      <c r="H80" s="14">
        <f>C80+E80+F80+G80</f>
        <v>656000</v>
      </c>
      <c r="I80" s="15"/>
    </row>
    <row r="81" spans="1:12" ht="46.5" customHeight="1" x14ac:dyDescent="0.2">
      <c r="A81" s="12">
        <f t="shared" si="2"/>
        <v>69</v>
      </c>
      <c r="B81" s="70" t="s">
        <v>80</v>
      </c>
      <c r="C81" s="79">
        <v>650000</v>
      </c>
      <c r="D81" s="79">
        <v>650000</v>
      </c>
      <c r="E81" s="13">
        <v>100000</v>
      </c>
      <c r="F81" s="13">
        <v>650000</v>
      </c>
      <c r="G81" s="13">
        <v>1400000</v>
      </c>
      <c r="H81" s="14">
        <f>C81+E81+F81+G81</f>
        <v>2800000</v>
      </c>
      <c r="I81" s="15"/>
    </row>
    <row r="82" spans="1:12" ht="58.5" customHeight="1" x14ac:dyDescent="0.2">
      <c r="A82" s="12">
        <f t="shared" si="2"/>
        <v>70</v>
      </c>
      <c r="B82" s="70" t="s">
        <v>124</v>
      </c>
      <c r="C82" s="18">
        <v>0</v>
      </c>
      <c r="D82" s="16">
        <v>427136</v>
      </c>
      <c r="E82" s="16">
        <v>100000</v>
      </c>
      <c r="F82" s="13">
        <v>100000</v>
      </c>
      <c r="G82" s="13">
        <v>0</v>
      </c>
      <c r="H82" s="14">
        <v>0</v>
      </c>
      <c r="I82" s="15"/>
    </row>
    <row r="83" spans="1:12" s="20" customFormat="1" ht="24" customHeight="1" x14ac:dyDescent="0.25">
      <c r="A83" s="19"/>
      <c r="B83" s="33" t="s">
        <v>81</v>
      </c>
      <c r="C83" s="32">
        <f>SUM(C13:C82)</f>
        <v>21391405</v>
      </c>
      <c r="D83" s="32">
        <f t="shared" ref="D83:H83" si="3">SUM(D13:D82)</f>
        <v>26868541</v>
      </c>
      <c r="E83" s="32">
        <f t="shared" si="3"/>
        <v>10000000</v>
      </c>
      <c r="F83" s="32">
        <f t="shared" si="3"/>
        <v>15000000</v>
      </c>
      <c r="G83" s="32">
        <f t="shared" si="3"/>
        <v>15000000</v>
      </c>
      <c r="H83" s="32">
        <f t="shared" si="3"/>
        <v>61191405</v>
      </c>
    </row>
    <row r="84" spans="1:12" s="23" customFormat="1" ht="12" hidden="1" customHeight="1" x14ac:dyDescent="0.25">
      <c r="A84" s="21"/>
      <c r="B84" s="21"/>
      <c r="C84" s="22"/>
      <c r="D84" s="22"/>
      <c r="E84" s="22"/>
      <c r="F84" s="22"/>
      <c r="G84" s="22"/>
      <c r="H84" s="22"/>
    </row>
    <row r="85" spans="1:12" s="23" customFormat="1" ht="12" hidden="1" customHeight="1" x14ac:dyDescent="0.25">
      <c r="A85" s="21"/>
      <c r="B85" s="21"/>
      <c r="C85" s="24"/>
      <c r="D85" s="25"/>
      <c r="E85" s="26"/>
      <c r="F85" s="26"/>
      <c r="G85" s="26"/>
    </row>
    <row r="86" spans="1:12" s="23" customFormat="1" ht="18.75" hidden="1" customHeight="1" x14ac:dyDescent="0.25">
      <c r="A86" s="21"/>
      <c r="B86" s="21"/>
      <c r="C86" s="22"/>
      <c r="D86" s="25"/>
      <c r="E86" s="26"/>
      <c r="F86" s="26"/>
      <c r="G86" s="26"/>
    </row>
    <row r="87" spans="1:12" s="23" customFormat="1" ht="32.25" customHeight="1" x14ac:dyDescent="0.25">
      <c r="A87" s="85"/>
      <c r="B87" s="85"/>
      <c r="E87" s="86"/>
      <c r="F87" s="86"/>
      <c r="G87" s="87"/>
      <c r="H87" s="75"/>
      <c r="I87" s="26"/>
      <c r="L87" s="27"/>
    </row>
    <row r="88" spans="1:12" s="75" customFormat="1" ht="21" customHeight="1" x14ac:dyDescent="0.25">
      <c r="A88" s="81"/>
      <c r="B88" s="81"/>
      <c r="C88" s="80"/>
      <c r="D88" s="80"/>
      <c r="E88" s="81"/>
      <c r="F88" s="81"/>
      <c r="G88" s="88"/>
      <c r="H88" s="74"/>
    </row>
    <row r="89" spans="1:12" ht="30" customHeight="1" x14ac:dyDescent="0.2">
      <c r="C89" s="15"/>
    </row>
    <row r="90" spans="1:12" ht="30" customHeight="1" x14ac:dyDescent="0.2"/>
    <row r="91" spans="1:12" ht="30" customHeight="1" x14ac:dyDescent="0.2"/>
    <row r="92" spans="1:12" ht="30" customHeight="1" x14ac:dyDescent="0.2"/>
    <row r="93" spans="1:12" ht="30" customHeight="1" x14ac:dyDescent="0.2"/>
    <row r="94" spans="1:12" ht="30" customHeight="1" x14ac:dyDescent="0.2"/>
    <row r="95" spans="1:12" ht="30" customHeight="1" x14ac:dyDescent="0.2"/>
    <row r="96" spans="1:12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</sheetData>
  <mergeCells count="8">
    <mergeCell ref="A88:B88"/>
    <mergeCell ref="F2:G2"/>
    <mergeCell ref="F3:G3"/>
    <mergeCell ref="E4:G4"/>
    <mergeCell ref="A9:H9"/>
    <mergeCell ref="A87:B87"/>
    <mergeCell ref="E87:G87"/>
    <mergeCell ref="E88:G88"/>
  </mergeCells>
  <printOptions horizontalCentered="1"/>
  <pageMargins left="0" right="0" top="0.39370078740157483" bottom="0.39370078740157483" header="0" footer="0"/>
  <pageSetup paperSize="9" scale="90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opLeftCell="A25" workbookViewId="0">
      <selection activeCell="B41" sqref="B41"/>
    </sheetView>
  </sheetViews>
  <sheetFormatPr defaultRowHeight="15" x14ac:dyDescent="0.25"/>
  <cols>
    <col min="1" max="1" width="5.5703125" customWidth="1"/>
    <col min="2" max="2" width="42.85546875" customWidth="1"/>
    <col min="3" max="3" width="10.140625" customWidth="1"/>
    <col min="4" max="4" width="12.42578125" customWidth="1"/>
    <col min="5" max="6" width="10.140625" customWidth="1"/>
    <col min="7" max="7" width="15.140625" customWidth="1"/>
    <col min="8" max="9" width="11.140625" hidden="1" customWidth="1"/>
    <col min="10" max="11" width="9.140625" hidden="1" customWidth="1"/>
    <col min="12" max="12" width="10.7109375" hidden="1" customWidth="1"/>
    <col min="13" max="13" width="0.42578125" hidden="1" customWidth="1"/>
    <col min="255" max="255" width="5.5703125" customWidth="1"/>
    <col min="256" max="256" width="42.85546875" customWidth="1"/>
    <col min="257" max="257" width="10.140625" customWidth="1"/>
    <col min="258" max="258" width="12.42578125" customWidth="1"/>
    <col min="259" max="260" width="10.140625" customWidth="1"/>
    <col min="261" max="261" width="15.140625" customWidth="1"/>
    <col min="262" max="267" width="0" hidden="1" customWidth="1"/>
    <col min="511" max="511" width="5.5703125" customWidth="1"/>
    <col min="512" max="512" width="42.85546875" customWidth="1"/>
    <col min="513" max="513" width="10.140625" customWidth="1"/>
    <col min="514" max="514" width="12.42578125" customWidth="1"/>
    <col min="515" max="516" width="10.140625" customWidth="1"/>
    <col min="517" max="517" width="15.140625" customWidth="1"/>
    <col min="518" max="523" width="0" hidden="1" customWidth="1"/>
    <col min="767" max="767" width="5.5703125" customWidth="1"/>
    <col min="768" max="768" width="42.85546875" customWidth="1"/>
    <col min="769" max="769" width="10.140625" customWidth="1"/>
    <col min="770" max="770" width="12.42578125" customWidth="1"/>
    <col min="771" max="772" width="10.140625" customWidth="1"/>
    <col min="773" max="773" width="15.140625" customWidth="1"/>
    <col min="774" max="779" width="0" hidden="1" customWidth="1"/>
    <col min="1023" max="1023" width="5.5703125" customWidth="1"/>
    <col min="1024" max="1024" width="42.85546875" customWidth="1"/>
    <col min="1025" max="1025" width="10.140625" customWidth="1"/>
    <col min="1026" max="1026" width="12.42578125" customWidth="1"/>
    <col min="1027" max="1028" width="10.140625" customWidth="1"/>
    <col min="1029" max="1029" width="15.140625" customWidth="1"/>
    <col min="1030" max="1035" width="0" hidden="1" customWidth="1"/>
    <col min="1279" max="1279" width="5.5703125" customWidth="1"/>
    <col min="1280" max="1280" width="42.85546875" customWidth="1"/>
    <col min="1281" max="1281" width="10.140625" customWidth="1"/>
    <col min="1282" max="1282" width="12.42578125" customWidth="1"/>
    <col min="1283" max="1284" width="10.140625" customWidth="1"/>
    <col min="1285" max="1285" width="15.140625" customWidth="1"/>
    <col min="1286" max="1291" width="0" hidden="1" customWidth="1"/>
    <col min="1535" max="1535" width="5.5703125" customWidth="1"/>
    <col min="1536" max="1536" width="42.85546875" customWidth="1"/>
    <col min="1537" max="1537" width="10.140625" customWidth="1"/>
    <col min="1538" max="1538" width="12.42578125" customWidth="1"/>
    <col min="1539" max="1540" width="10.140625" customWidth="1"/>
    <col min="1541" max="1541" width="15.140625" customWidth="1"/>
    <col min="1542" max="1547" width="0" hidden="1" customWidth="1"/>
    <col min="1791" max="1791" width="5.5703125" customWidth="1"/>
    <col min="1792" max="1792" width="42.85546875" customWidth="1"/>
    <col min="1793" max="1793" width="10.140625" customWidth="1"/>
    <col min="1794" max="1794" width="12.42578125" customWidth="1"/>
    <col min="1795" max="1796" width="10.140625" customWidth="1"/>
    <col min="1797" max="1797" width="15.140625" customWidth="1"/>
    <col min="1798" max="1803" width="0" hidden="1" customWidth="1"/>
    <col min="2047" max="2047" width="5.5703125" customWidth="1"/>
    <col min="2048" max="2048" width="42.85546875" customWidth="1"/>
    <col min="2049" max="2049" width="10.140625" customWidth="1"/>
    <col min="2050" max="2050" width="12.42578125" customWidth="1"/>
    <col min="2051" max="2052" width="10.140625" customWidth="1"/>
    <col min="2053" max="2053" width="15.140625" customWidth="1"/>
    <col min="2054" max="2059" width="0" hidden="1" customWidth="1"/>
    <col min="2303" max="2303" width="5.5703125" customWidth="1"/>
    <col min="2304" max="2304" width="42.85546875" customWidth="1"/>
    <col min="2305" max="2305" width="10.140625" customWidth="1"/>
    <col min="2306" max="2306" width="12.42578125" customWidth="1"/>
    <col min="2307" max="2308" width="10.140625" customWidth="1"/>
    <col min="2309" max="2309" width="15.140625" customWidth="1"/>
    <col min="2310" max="2315" width="0" hidden="1" customWidth="1"/>
    <col min="2559" max="2559" width="5.5703125" customWidth="1"/>
    <col min="2560" max="2560" width="42.85546875" customWidth="1"/>
    <col min="2561" max="2561" width="10.140625" customWidth="1"/>
    <col min="2562" max="2562" width="12.42578125" customWidth="1"/>
    <col min="2563" max="2564" width="10.140625" customWidth="1"/>
    <col min="2565" max="2565" width="15.140625" customWidth="1"/>
    <col min="2566" max="2571" width="0" hidden="1" customWidth="1"/>
    <col min="2815" max="2815" width="5.5703125" customWidth="1"/>
    <col min="2816" max="2816" width="42.85546875" customWidth="1"/>
    <col min="2817" max="2817" width="10.140625" customWidth="1"/>
    <col min="2818" max="2818" width="12.42578125" customWidth="1"/>
    <col min="2819" max="2820" width="10.140625" customWidth="1"/>
    <col min="2821" max="2821" width="15.140625" customWidth="1"/>
    <col min="2822" max="2827" width="0" hidden="1" customWidth="1"/>
    <col min="3071" max="3071" width="5.5703125" customWidth="1"/>
    <col min="3072" max="3072" width="42.85546875" customWidth="1"/>
    <col min="3073" max="3073" width="10.140625" customWidth="1"/>
    <col min="3074" max="3074" width="12.42578125" customWidth="1"/>
    <col min="3075" max="3076" width="10.140625" customWidth="1"/>
    <col min="3077" max="3077" width="15.140625" customWidth="1"/>
    <col min="3078" max="3083" width="0" hidden="1" customWidth="1"/>
    <col min="3327" max="3327" width="5.5703125" customWidth="1"/>
    <col min="3328" max="3328" width="42.85546875" customWidth="1"/>
    <col min="3329" max="3329" width="10.140625" customWidth="1"/>
    <col min="3330" max="3330" width="12.42578125" customWidth="1"/>
    <col min="3331" max="3332" width="10.140625" customWidth="1"/>
    <col min="3333" max="3333" width="15.140625" customWidth="1"/>
    <col min="3334" max="3339" width="0" hidden="1" customWidth="1"/>
    <col min="3583" max="3583" width="5.5703125" customWidth="1"/>
    <col min="3584" max="3584" width="42.85546875" customWidth="1"/>
    <col min="3585" max="3585" width="10.140625" customWidth="1"/>
    <col min="3586" max="3586" width="12.42578125" customWidth="1"/>
    <col min="3587" max="3588" width="10.140625" customWidth="1"/>
    <col min="3589" max="3589" width="15.140625" customWidth="1"/>
    <col min="3590" max="3595" width="0" hidden="1" customWidth="1"/>
    <col min="3839" max="3839" width="5.5703125" customWidth="1"/>
    <col min="3840" max="3840" width="42.85546875" customWidth="1"/>
    <col min="3841" max="3841" width="10.140625" customWidth="1"/>
    <col min="3842" max="3842" width="12.42578125" customWidth="1"/>
    <col min="3843" max="3844" width="10.140625" customWidth="1"/>
    <col min="3845" max="3845" width="15.140625" customWidth="1"/>
    <col min="3846" max="3851" width="0" hidden="1" customWidth="1"/>
    <col min="4095" max="4095" width="5.5703125" customWidth="1"/>
    <col min="4096" max="4096" width="42.85546875" customWidth="1"/>
    <col min="4097" max="4097" width="10.140625" customWidth="1"/>
    <col min="4098" max="4098" width="12.42578125" customWidth="1"/>
    <col min="4099" max="4100" width="10.140625" customWidth="1"/>
    <col min="4101" max="4101" width="15.140625" customWidth="1"/>
    <col min="4102" max="4107" width="0" hidden="1" customWidth="1"/>
    <col min="4351" max="4351" width="5.5703125" customWidth="1"/>
    <col min="4352" max="4352" width="42.85546875" customWidth="1"/>
    <col min="4353" max="4353" width="10.140625" customWidth="1"/>
    <col min="4354" max="4354" width="12.42578125" customWidth="1"/>
    <col min="4355" max="4356" width="10.140625" customWidth="1"/>
    <col min="4357" max="4357" width="15.140625" customWidth="1"/>
    <col min="4358" max="4363" width="0" hidden="1" customWidth="1"/>
    <col min="4607" max="4607" width="5.5703125" customWidth="1"/>
    <col min="4608" max="4608" width="42.85546875" customWidth="1"/>
    <col min="4609" max="4609" width="10.140625" customWidth="1"/>
    <col min="4610" max="4610" width="12.42578125" customWidth="1"/>
    <col min="4611" max="4612" width="10.140625" customWidth="1"/>
    <col min="4613" max="4613" width="15.140625" customWidth="1"/>
    <col min="4614" max="4619" width="0" hidden="1" customWidth="1"/>
    <col min="4863" max="4863" width="5.5703125" customWidth="1"/>
    <col min="4864" max="4864" width="42.85546875" customWidth="1"/>
    <col min="4865" max="4865" width="10.140625" customWidth="1"/>
    <col min="4866" max="4866" width="12.42578125" customWidth="1"/>
    <col min="4867" max="4868" width="10.140625" customWidth="1"/>
    <col min="4869" max="4869" width="15.140625" customWidth="1"/>
    <col min="4870" max="4875" width="0" hidden="1" customWidth="1"/>
    <col min="5119" max="5119" width="5.5703125" customWidth="1"/>
    <col min="5120" max="5120" width="42.85546875" customWidth="1"/>
    <col min="5121" max="5121" width="10.140625" customWidth="1"/>
    <col min="5122" max="5122" width="12.42578125" customWidth="1"/>
    <col min="5123" max="5124" width="10.140625" customWidth="1"/>
    <col min="5125" max="5125" width="15.140625" customWidth="1"/>
    <col min="5126" max="5131" width="0" hidden="1" customWidth="1"/>
    <col min="5375" max="5375" width="5.5703125" customWidth="1"/>
    <col min="5376" max="5376" width="42.85546875" customWidth="1"/>
    <col min="5377" max="5377" width="10.140625" customWidth="1"/>
    <col min="5378" max="5378" width="12.42578125" customWidth="1"/>
    <col min="5379" max="5380" width="10.140625" customWidth="1"/>
    <col min="5381" max="5381" width="15.140625" customWidth="1"/>
    <col min="5382" max="5387" width="0" hidden="1" customWidth="1"/>
    <col min="5631" max="5631" width="5.5703125" customWidth="1"/>
    <col min="5632" max="5632" width="42.85546875" customWidth="1"/>
    <col min="5633" max="5633" width="10.140625" customWidth="1"/>
    <col min="5634" max="5634" width="12.42578125" customWidth="1"/>
    <col min="5635" max="5636" width="10.140625" customWidth="1"/>
    <col min="5637" max="5637" width="15.140625" customWidth="1"/>
    <col min="5638" max="5643" width="0" hidden="1" customWidth="1"/>
    <col min="5887" max="5887" width="5.5703125" customWidth="1"/>
    <col min="5888" max="5888" width="42.85546875" customWidth="1"/>
    <col min="5889" max="5889" width="10.140625" customWidth="1"/>
    <col min="5890" max="5890" width="12.42578125" customWidth="1"/>
    <col min="5891" max="5892" width="10.140625" customWidth="1"/>
    <col min="5893" max="5893" width="15.140625" customWidth="1"/>
    <col min="5894" max="5899" width="0" hidden="1" customWidth="1"/>
    <col min="6143" max="6143" width="5.5703125" customWidth="1"/>
    <col min="6144" max="6144" width="42.85546875" customWidth="1"/>
    <col min="6145" max="6145" width="10.140625" customWidth="1"/>
    <col min="6146" max="6146" width="12.42578125" customWidth="1"/>
    <col min="6147" max="6148" width="10.140625" customWidth="1"/>
    <col min="6149" max="6149" width="15.140625" customWidth="1"/>
    <col min="6150" max="6155" width="0" hidden="1" customWidth="1"/>
    <col min="6399" max="6399" width="5.5703125" customWidth="1"/>
    <col min="6400" max="6400" width="42.85546875" customWidth="1"/>
    <col min="6401" max="6401" width="10.140625" customWidth="1"/>
    <col min="6402" max="6402" width="12.42578125" customWidth="1"/>
    <col min="6403" max="6404" width="10.140625" customWidth="1"/>
    <col min="6405" max="6405" width="15.140625" customWidth="1"/>
    <col min="6406" max="6411" width="0" hidden="1" customWidth="1"/>
    <col min="6655" max="6655" width="5.5703125" customWidth="1"/>
    <col min="6656" max="6656" width="42.85546875" customWidth="1"/>
    <col min="6657" max="6657" width="10.140625" customWidth="1"/>
    <col min="6658" max="6658" width="12.42578125" customWidth="1"/>
    <col min="6659" max="6660" width="10.140625" customWidth="1"/>
    <col min="6661" max="6661" width="15.140625" customWidth="1"/>
    <col min="6662" max="6667" width="0" hidden="1" customWidth="1"/>
    <col min="6911" max="6911" width="5.5703125" customWidth="1"/>
    <col min="6912" max="6912" width="42.85546875" customWidth="1"/>
    <col min="6913" max="6913" width="10.140625" customWidth="1"/>
    <col min="6914" max="6914" width="12.42578125" customWidth="1"/>
    <col min="6915" max="6916" width="10.140625" customWidth="1"/>
    <col min="6917" max="6917" width="15.140625" customWidth="1"/>
    <col min="6918" max="6923" width="0" hidden="1" customWidth="1"/>
    <col min="7167" max="7167" width="5.5703125" customWidth="1"/>
    <col min="7168" max="7168" width="42.85546875" customWidth="1"/>
    <col min="7169" max="7169" width="10.140625" customWidth="1"/>
    <col min="7170" max="7170" width="12.42578125" customWidth="1"/>
    <col min="7171" max="7172" width="10.140625" customWidth="1"/>
    <col min="7173" max="7173" width="15.140625" customWidth="1"/>
    <col min="7174" max="7179" width="0" hidden="1" customWidth="1"/>
    <col min="7423" max="7423" width="5.5703125" customWidth="1"/>
    <col min="7424" max="7424" width="42.85546875" customWidth="1"/>
    <col min="7425" max="7425" width="10.140625" customWidth="1"/>
    <col min="7426" max="7426" width="12.42578125" customWidth="1"/>
    <col min="7427" max="7428" width="10.140625" customWidth="1"/>
    <col min="7429" max="7429" width="15.140625" customWidth="1"/>
    <col min="7430" max="7435" width="0" hidden="1" customWidth="1"/>
    <col min="7679" max="7679" width="5.5703125" customWidth="1"/>
    <col min="7680" max="7680" width="42.85546875" customWidth="1"/>
    <col min="7681" max="7681" width="10.140625" customWidth="1"/>
    <col min="7682" max="7682" width="12.42578125" customWidth="1"/>
    <col min="7683" max="7684" width="10.140625" customWidth="1"/>
    <col min="7685" max="7685" width="15.140625" customWidth="1"/>
    <col min="7686" max="7691" width="0" hidden="1" customWidth="1"/>
    <col min="7935" max="7935" width="5.5703125" customWidth="1"/>
    <col min="7936" max="7936" width="42.85546875" customWidth="1"/>
    <col min="7937" max="7937" width="10.140625" customWidth="1"/>
    <col min="7938" max="7938" width="12.42578125" customWidth="1"/>
    <col min="7939" max="7940" width="10.140625" customWidth="1"/>
    <col min="7941" max="7941" width="15.140625" customWidth="1"/>
    <col min="7942" max="7947" width="0" hidden="1" customWidth="1"/>
    <col min="8191" max="8191" width="5.5703125" customWidth="1"/>
    <col min="8192" max="8192" width="42.85546875" customWidth="1"/>
    <col min="8193" max="8193" width="10.140625" customWidth="1"/>
    <col min="8194" max="8194" width="12.42578125" customWidth="1"/>
    <col min="8195" max="8196" width="10.140625" customWidth="1"/>
    <col min="8197" max="8197" width="15.140625" customWidth="1"/>
    <col min="8198" max="8203" width="0" hidden="1" customWidth="1"/>
    <col min="8447" max="8447" width="5.5703125" customWidth="1"/>
    <col min="8448" max="8448" width="42.85546875" customWidth="1"/>
    <col min="8449" max="8449" width="10.140625" customWidth="1"/>
    <col min="8450" max="8450" width="12.42578125" customWidth="1"/>
    <col min="8451" max="8452" width="10.140625" customWidth="1"/>
    <col min="8453" max="8453" width="15.140625" customWidth="1"/>
    <col min="8454" max="8459" width="0" hidden="1" customWidth="1"/>
    <col min="8703" max="8703" width="5.5703125" customWidth="1"/>
    <col min="8704" max="8704" width="42.85546875" customWidth="1"/>
    <col min="8705" max="8705" width="10.140625" customWidth="1"/>
    <col min="8706" max="8706" width="12.42578125" customWidth="1"/>
    <col min="8707" max="8708" width="10.140625" customWidth="1"/>
    <col min="8709" max="8709" width="15.140625" customWidth="1"/>
    <col min="8710" max="8715" width="0" hidden="1" customWidth="1"/>
    <col min="8959" max="8959" width="5.5703125" customWidth="1"/>
    <col min="8960" max="8960" width="42.85546875" customWidth="1"/>
    <col min="8961" max="8961" width="10.140625" customWidth="1"/>
    <col min="8962" max="8962" width="12.42578125" customWidth="1"/>
    <col min="8963" max="8964" width="10.140625" customWidth="1"/>
    <col min="8965" max="8965" width="15.140625" customWidth="1"/>
    <col min="8966" max="8971" width="0" hidden="1" customWidth="1"/>
    <col min="9215" max="9215" width="5.5703125" customWidth="1"/>
    <col min="9216" max="9216" width="42.85546875" customWidth="1"/>
    <col min="9217" max="9217" width="10.140625" customWidth="1"/>
    <col min="9218" max="9218" width="12.42578125" customWidth="1"/>
    <col min="9219" max="9220" width="10.140625" customWidth="1"/>
    <col min="9221" max="9221" width="15.140625" customWidth="1"/>
    <col min="9222" max="9227" width="0" hidden="1" customWidth="1"/>
    <col min="9471" max="9471" width="5.5703125" customWidth="1"/>
    <col min="9472" max="9472" width="42.85546875" customWidth="1"/>
    <col min="9473" max="9473" width="10.140625" customWidth="1"/>
    <col min="9474" max="9474" width="12.42578125" customWidth="1"/>
    <col min="9475" max="9476" width="10.140625" customWidth="1"/>
    <col min="9477" max="9477" width="15.140625" customWidth="1"/>
    <col min="9478" max="9483" width="0" hidden="1" customWidth="1"/>
    <col min="9727" max="9727" width="5.5703125" customWidth="1"/>
    <col min="9728" max="9728" width="42.85546875" customWidth="1"/>
    <col min="9729" max="9729" width="10.140625" customWidth="1"/>
    <col min="9730" max="9730" width="12.42578125" customWidth="1"/>
    <col min="9731" max="9732" width="10.140625" customWidth="1"/>
    <col min="9733" max="9733" width="15.140625" customWidth="1"/>
    <col min="9734" max="9739" width="0" hidden="1" customWidth="1"/>
    <col min="9983" max="9983" width="5.5703125" customWidth="1"/>
    <col min="9984" max="9984" width="42.85546875" customWidth="1"/>
    <col min="9985" max="9985" width="10.140625" customWidth="1"/>
    <col min="9986" max="9986" width="12.42578125" customWidth="1"/>
    <col min="9987" max="9988" width="10.140625" customWidth="1"/>
    <col min="9989" max="9989" width="15.140625" customWidth="1"/>
    <col min="9990" max="9995" width="0" hidden="1" customWidth="1"/>
    <col min="10239" max="10239" width="5.5703125" customWidth="1"/>
    <col min="10240" max="10240" width="42.85546875" customWidth="1"/>
    <col min="10241" max="10241" width="10.140625" customWidth="1"/>
    <col min="10242" max="10242" width="12.42578125" customWidth="1"/>
    <col min="10243" max="10244" width="10.140625" customWidth="1"/>
    <col min="10245" max="10245" width="15.140625" customWidth="1"/>
    <col min="10246" max="10251" width="0" hidden="1" customWidth="1"/>
    <col min="10495" max="10495" width="5.5703125" customWidth="1"/>
    <col min="10496" max="10496" width="42.85546875" customWidth="1"/>
    <col min="10497" max="10497" width="10.140625" customWidth="1"/>
    <col min="10498" max="10498" width="12.42578125" customWidth="1"/>
    <col min="10499" max="10500" width="10.140625" customWidth="1"/>
    <col min="10501" max="10501" width="15.140625" customWidth="1"/>
    <col min="10502" max="10507" width="0" hidden="1" customWidth="1"/>
    <col min="10751" max="10751" width="5.5703125" customWidth="1"/>
    <col min="10752" max="10752" width="42.85546875" customWidth="1"/>
    <col min="10753" max="10753" width="10.140625" customWidth="1"/>
    <col min="10754" max="10754" width="12.42578125" customWidth="1"/>
    <col min="10755" max="10756" width="10.140625" customWidth="1"/>
    <col min="10757" max="10757" width="15.140625" customWidth="1"/>
    <col min="10758" max="10763" width="0" hidden="1" customWidth="1"/>
    <col min="11007" max="11007" width="5.5703125" customWidth="1"/>
    <col min="11008" max="11008" width="42.85546875" customWidth="1"/>
    <col min="11009" max="11009" width="10.140625" customWidth="1"/>
    <col min="11010" max="11010" width="12.42578125" customWidth="1"/>
    <col min="11011" max="11012" width="10.140625" customWidth="1"/>
    <col min="11013" max="11013" width="15.140625" customWidth="1"/>
    <col min="11014" max="11019" width="0" hidden="1" customWidth="1"/>
    <col min="11263" max="11263" width="5.5703125" customWidth="1"/>
    <col min="11264" max="11264" width="42.85546875" customWidth="1"/>
    <col min="11265" max="11265" width="10.140625" customWidth="1"/>
    <col min="11266" max="11266" width="12.42578125" customWidth="1"/>
    <col min="11267" max="11268" width="10.140625" customWidth="1"/>
    <col min="11269" max="11269" width="15.140625" customWidth="1"/>
    <col min="11270" max="11275" width="0" hidden="1" customWidth="1"/>
    <col min="11519" max="11519" width="5.5703125" customWidth="1"/>
    <col min="11520" max="11520" width="42.85546875" customWidth="1"/>
    <col min="11521" max="11521" width="10.140625" customWidth="1"/>
    <col min="11522" max="11522" width="12.42578125" customWidth="1"/>
    <col min="11523" max="11524" width="10.140625" customWidth="1"/>
    <col min="11525" max="11525" width="15.140625" customWidth="1"/>
    <col min="11526" max="11531" width="0" hidden="1" customWidth="1"/>
    <col min="11775" max="11775" width="5.5703125" customWidth="1"/>
    <col min="11776" max="11776" width="42.85546875" customWidth="1"/>
    <col min="11777" max="11777" width="10.140625" customWidth="1"/>
    <col min="11778" max="11778" width="12.42578125" customWidth="1"/>
    <col min="11779" max="11780" width="10.140625" customWidth="1"/>
    <col min="11781" max="11781" width="15.140625" customWidth="1"/>
    <col min="11782" max="11787" width="0" hidden="1" customWidth="1"/>
    <col min="12031" max="12031" width="5.5703125" customWidth="1"/>
    <col min="12032" max="12032" width="42.85546875" customWidth="1"/>
    <col min="12033" max="12033" width="10.140625" customWidth="1"/>
    <col min="12034" max="12034" width="12.42578125" customWidth="1"/>
    <col min="12035" max="12036" width="10.140625" customWidth="1"/>
    <col min="12037" max="12037" width="15.140625" customWidth="1"/>
    <col min="12038" max="12043" width="0" hidden="1" customWidth="1"/>
    <col min="12287" max="12287" width="5.5703125" customWidth="1"/>
    <col min="12288" max="12288" width="42.85546875" customWidth="1"/>
    <col min="12289" max="12289" width="10.140625" customWidth="1"/>
    <col min="12290" max="12290" width="12.42578125" customWidth="1"/>
    <col min="12291" max="12292" width="10.140625" customWidth="1"/>
    <col min="12293" max="12293" width="15.140625" customWidth="1"/>
    <col min="12294" max="12299" width="0" hidden="1" customWidth="1"/>
    <col min="12543" max="12543" width="5.5703125" customWidth="1"/>
    <col min="12544" max="12544" width="42.85546875" customWidth="1"/>
    <col min="12545" max="12545" width="10.140625" customWidth="1"/>
    <col min="12546" max="12546" width="12.42578125" customWidth="1"/>
    <col min="12547" max="12548" width="10.140625" customWidth="1"/>
    <col min="12549" max="12549" width="15.140625" customWidth="1"/>
    <col min="12550" max="12555" width="0" hidden="1" customWidth="1"/>
    <col min="12799" max="12799" width="5.5703125" customWidth="1"/>
    <col min="12800" max="12800" width="42.85546875" customWidth="1"/>
    <col min="12801" max="12801" width="10.140625" customWidth="1"/>
    <col min="12802" max="12802" width="12.42578125" customWidth="1"/>
    <col min="12803" max="12804" width="10.140625" customWidth="1"/>
    <col min="12805" max="12805" width="15.140625" customWidth="1"/>
    <col min="12806" max="12811" width="0" hidden="1" customWidth="1"/>
    <col min="13055" max="13055" width="5.5703125" customWidth="1"/>
    <col min="13056" max="13056" width="42.85546875" customWidth="1"/>
    <col min="13057" max="13057" width="10.140625" customWidth="1"/>
    <col min="13058" max="13058" width="12.42578125" customWidth="1"/>
    <col min="13059" max="13060" width="10.140625" customWidth="1"/>
    <col min="13061" max="13061" width="15.140625" customWidth="1"/>
    <col min="13062" max="13067" width="0" hidden="1" customWidth="1"/>
    <col min="13311" max="13311" width="5.5703125" customWidth="1"/>
    <col min="13312" max="13312" width="42.85546875" customWidth="1"/>
    <col min="13313" max="13313" width="10.140625" customWidth="1"/>
    <col min="13314" max="13314" width="12.42578125" customWidth="1"/>
    <col min="13315" max="13316" width="10.140625" customWidth="1"/>
    <col min="13317" max="13317" width="15.140625" customWidth="1"/>
    <col min="13318" max="13323" width="0" hidden="1" customWidth="1"/>
    <col min="13567" max="13567" width="5.5703125" customWidth="1"/>
    <col min="13568" max="13568" width="42.85546875" customWidth="1"/>
    <col min="13569" max="13569" width="10.140625" customWidth="1"/>
    <col min="13570" max="13570" width="12.42578125" customWidth="1"/>
    <col min="13571" max="13572" width="10.140625" customWidth="1"/>
    <col min="13573" max="13573" width="15.140625" customWidth="1"/>
    <col min="13574" max="13579" width="0" hidden="1" customWidth="1"/>
    <col min="13823" max="13823" width="5.5703125" customWidth="1"/>
    <col min="13824" max="13824" width="42.85546875" customWidth="1"/>
    <col min="13825" max="13825" width="10.140625" customWidth="1"/>
    <col min="13826" max="13826" width="12.42578125" customWidth="1"/>
    <col min="13827" max="13828" width="10.140625" customWidth="1"/>
    <col min="13829" max="13829" width="15.140625" customWidth="1"/>
    <col min="13830" max="13835" width="0" hidden="1" customWidth="1"/>
    <col min="14079" max="14079" width="5.5703125" customWidth="1"/>
    <col min="14080" max="14080" width="42.85546875" customWidth="1"/>
    <col min="14081" max="14081" width="10.140625" customWidth="1"/>
    <col min="14082" max="14082" width="12.42578125" customWidth="1"/>
    <col min="14083" max="14084" width="10.140625" customWidth="1"/>
    <col min="14085" max="14085" width="15.140625" customWidth="1"/>
    <col min="14086" max="14091" width="0" hidden="1" customWidth="1"/>
    <col min="14335" max="14335" width="5.5703125" customWidth="1"/>
    <col min="14336" max="14336" width="42.85546875" customWidth="1"/>
    <col min="14337" max="14337" width="10.140625" customWidth="1"/>
    <col min="14338" max="14338" width="12.42578125" customWidth="1"/>
    <col min="14339" max="14340" width="10.140625" customWidth="1"/>
    <col min="14341" max="14341" width="15.140625" customWidth="1"/>
    <col min="14342" max="14347" width="0" hidden="1" customWidth="1"/>
    <col min="14591" max="14591" width="5.5703125" customWidth="1"/>
    <col min="14592" max="14592" width="42.85546875" customWidth="1"/>
    <col min="14593" max="14593" width="10.140625" customWidth="1"/>
    <col min="14594" max="14594" width="12.42578125" customWidth="1"/>
    <col min="14595" max="14596" width="10.140625" customWidth="1"/>
    <col min="14597" max="14597" width="15.140625" customWidth="1"/>
    <col min="14598" max="14603" width="0" hidden="1" customWidth="1"/>
    <col min="14847" max="14847" width="5.5703125" customWidth="1"/>
    <col min="14848" max="14848" width="42.85546875" customWidth="1"/>
    <col min="14849" max="14849" width="10.140625" customWidth="1"/>
    <col min="14850" max="14850" width="12.42578125" customWidth="1"/>
    <col min="14851" max="14852" width="10.140625" customWidth="1"/>
    <col min="14853" max="14853" width="15.140625" customWidth="1"/>
    <col min="14854" max="14859" width="0" hidden="1" customWidth="1"/>
    <col min="15103" max="15103" width="5.5703125" customWidth="1"/>
    <col min="15104" max="15104" width="42.85546875" customWidth="1"/>
    <col min="15105" max="15105" width="10.140625" customWidth="1"/>
    <col min="15106" max="15106" width="12.42578125" customWidth="1"/>
    <col min="15107" max="15108" width="10.140625" customWidth="1"/>
    <col min="15109" max="15109" width="15.140625" customWidth="1"/>
    <col min="15110" max="15115" width="0" hidden="1" customWidth="1"/>
    <col min="15359" max="15359" width="5.5703125" customWidth="1"/>
    <col min="15360" max="15360" width="42.85546875" customWidth="1"/>
    <col min="15361" max="15361" width="10.140625" customWidth="1"/>
    <col min="15362" max="15362" width="12.42578125" customWidth="1"/>
    <col min="15363" max="15364" width="10.140625" customWidth="1"/>
    <col min="15365" max="15365" width="15.140625" customWidth="1"/>
    <col min="15366" max="15371" width="0" hidden="1" customWidth="1"/>
    <col min="15615" max="15615" width="5.5703125" customWidth="1"/>
    <col min="15616" max="15616" width="42.85546875" customWidth="1"/>
    <col min="15617" max="15617" width="10.140625" customWidth="1"/>
    <col min="15618" max="15618" width="12.42578125" customWidth="1"/>
    <col min="15619" max="15620" width="10.140625" customWidth="1"/>
    <col min="15621" max="15621" width="15.140625" customWidth="1"/>
    <col min="15622" max="15627" width="0" hidden="1" customWidth="1"/>
    <col min="15871" max="15871" width="5.5703125" customWidth="1"/>
    <col min="15872" max="15872" width="42.85546875" customWidth="1"/>
    <col min="15873" max="15873" width="10.140625" customWidth="1"/>
    <col min="15874" max="15874" width="12.42578125" customWidth="1"/>
    <col min="15875" max="15876" width="10.140625" customWidth="1"/>
    <col min="15877" max="15877" width="15.140625" customWidth="1"/>
    <col min="15878" max="15883" width="0" hidden="1" customWidth="1"/>
    <col min="16127" max="16127" width="5.5703125" customWidth="1"/>
    <col min="16128" max="16128" width="42.85546875" customWidth="1"/>
    <col min="16129" max="16129" width="10.140625" customWidth="1"/>
    <col min="16130" max="16130" width="12.42578125" customWidth="1"/>
    <col min="16131" max="16132" width="10.140625" customWidth="1"/>
    <col min="16133" max="16133" width="15.140625" customWidth="1"/>
    <col min="16134" max="16139" width="0" hidden="1" customWidth="1"/>
  </cols>
  <sheetData>
    <row r="1" spans="1:13" s="1" customFormat="1" ht="23.25" x14ac:dyDescent="0.35">
      <c r="A1" s="1" t="s">
        <v>84</v>
      </c>
    </row>
    <row r="2" spans="1:13" s="3" customFormat="1" ht="15.75" x14ac:dyDescent="0.25">
      <c r="A2" s="2" t="s">
        <v>85</v>
      </c>
      <c r="C2" s="4"/>
      <c r="D2" s="40"/>
      <c r="E2" s="89" t="s">
        <v>86</v>
      </c>
      <c r="F2" s="89"/>
      <c r="G2" s="40"/>
      <c r="H2" s="4"/>
      <c r="I2" s="4"/>
    </row>
    <row r="3" spans="1:13" x14ac:dyDescent="0.25">
      <c r="D3" s="41"/>
      <c r="E3" s="89" t="s">
        <v>87</v>
      </c>
      <c r="F3" s="89"/>
      <c r="G3" s="40"/>
      <c r="H3" s="4"/>
      <c r="I3" s="4"/>
    </row>
    <row r="4" spans="1:13" x14ac:dyDescent="0.25">
      <c r="D4" s="89" t="s">
        <v>125</v>
      </c>
      <c r="E4" s="89"/>
      <c r="F4" s="89"/>
      <c r="G4" s="89"/>
      <c r="H4" s="30"/>
      <c r="I4" s="30"/>
    </row>
    <row r="5" spans="1:13" x14ac:dyDescent="0.25">
      <c r="B5" s="40"/>
    </row>
    <row r="6" spans="1:13" x14ac:dyDescent="0.25">
      <c r="B6" s="40"/>
    </row>
    <row r="7" spans="1:13" x14ac:dyDescent="0.25">
      <c r="B7" s="40"/>
    </row>
    <row r="9" spans="1:13" s="43" customFormat="1" ht="39" customHeight="1" x14ac:dyDescent="0.3">
      <c r="A9" s="90" t="s">
        <v>88</v>
      </c>
      <c r="B9" s="90"/>
      <c r="C9" s="90"/>
      <c r="D9" s="90"/>
      <c r="E9" s="90"/>
      <c r="F9" s="90"/>
      <c r="G9" s="90"/>
      <c r="H9" s="42"/>
      <c r="I9" s="42"/>
    </row>
    <row r="10" spans="1:13" x14ac:dyDescent="0.25">
      <c r="G10" s="44" t="s">
        <v>3</v>
      </c>
      <c r="H10" s="44"/>
      <c r="I10" s="44"/>
    </row>
    <row r="11" spans="1:13" s="10" customFormat="1" ht="42" customHeight="1" x14ac:dyDescent="0.25">
      <c r="A11" s="45" t="s">
        <v>89</v>
      </c>
      <c r="B11" s="45" t="s">
        <v>90</v>
      </c>
      <c r="C11" s="45">
        <v>2014</v>
      </c>
      <c r="D11" s="45">
        <v>2015</v>
      </c>
      <c r="E11" s="45">
        <v>2016</v>
      </c>
      <c r="F11" s="45">
        <v>2017</v>
      </c>
      <c r="G11" s="45" t="s">
        <v>91</v>
      </c>
      <c r="H11" s="45" t="s">
        <v>92</v>
      </c>
      <c r="I11" s="45" t="s">
        <v>93</v>
      </c>
      <c r="J11" s="46" t="s">
        <v>94</v>
      </c>
      <c r="K11" s="46" t="s">
        <v>95</v>
      </c>
      <c r="L11" s="46" t="s">
        <v>96</v>
      </c>
      <c r="M11" s="46" t="s">
        <v>97</v>
      </c>
    </row>
    <row r="12" spans="1:13" s="11" customFormat="1" ht="12.75" customHeight="1" x14ac:dyDescent="0.2">
      <c r="A12" s="47">
        <v>1</v>
      </c>
      <c r="B12" s="48">
        <v>2</v>
      </c>
      <c r="C12" s="47">
        <v>5</v>
      </c>
      <c r="D12" s="47">
        <v>6</v>
      </c>
      <c r="E12" s="47">
        <v>7</v>
      </c>
      <c r="F12" s="47">
        <v>7</v>
      </c>
      <c r="G12" s="49">
        <v>8</v>
      </c>
      <c r="H12" s="49"/>
      <c r="I12" s="49"/>
      <c r="J12" s="50"/>
      <c r="K12" s="50"/>
      <c r="L12" s="50"/>
      <c r="M12" s="50"/>
    </row>
    <row r="13" spans="1:13" ht="24" customHeight="1" x14ac:dyDescent="0.25">
      <c r="A13" s="91" t="s">
        <v>98</v>
      </c>
      <c r="B13" s="51" t="s">
        <v>99</v>
      </c>
      <c r="C13" s="52">
        <f>SUM(C14:C18)</f>
        <v>6400000</v>
      </c>
      <c r="D13" s="52">
        <f>SUM(D14:D18)</f>
        <v>5150000</v>
      </c>
      <c r="E13" s="52">
        <f>SUM(E14:E18)</f>
        <v>6020000</v>
      </c>
      <c r="F13" s="52">
        <f>SUM(F14:F18)</f>
        <v>6150000</v>
      </c>
      <c r="G13" s="52">
        <f>SUM(G14:G18)</f>
        <v>23720000</v>
      </c>
      <c r="H13" s="52">
        <f t="shared" ref="H13:M13" si="0">SUM(H14:H18)</f>
        <v>3510000</v>
      </c>
      <c r="I13" s="52" t="e">
        <f t="shared" si="0"/>
        <v>#REF!</v>
      </c>
      <c r="J13" s="52">
        <f t="shared" si="0"/>
        <v>1005000</v>
      </c>
      <c r="K13" s="52">
        <f t="shared" si="0"/>
        <v>750000</v>
      </c>
      <c r="L13" s="52" t="e">
        <f t="shared" si="0"/>
        <v>#REF!</v>
      </c>
      <c r="M13" s="52" t="e">
        <f t="shared" si="0"/>
        <v>#REF!</v>
      </c>
    </row>
    <row r="14" spans="1:13" ht="20.25" customHeight="1" x14ac:dyDescent="0.25">
      <c r="A14" s="92"/>
      <c r="B14" s="53" t="s">
        <v>100</v>
      </c>
      <c r="C14" s="54">
        <v>950000</v>
      </c>
      <c r="D14" s="54">
        <v>2100000</v>
      </c>
      <c r="E14" s="54">
        <v>2500000</v>
      </c>
      <c r="F14" s="54">
        <v>2500000</v>
      </c>
      <c r="G14" s="55">
        <f t="shared" ref="G14:G24" si="1">SUM(C14:F14)</f>
        <v>8050000</v>
      </c>
      <c r="H14" s="55">
        <v>2205000</v>
      </c>
      <c r="I14" s="55" t="e">
        <f>#REF!-H14</f>
        <v>#REF!</v>
      </c>
      <c r="J14" s="56">
        <f>305000+700000</f>
        <v>1005000</v>
      </c>
      <c r="K14" s="56"/>
      <c r="L14" s="56" t="e">
        <f>#REF!+J14-K14</f>
        <v>#REF!</v>
      </c>
      <c r="M14" s="56" t="e">
        <f t="shared" ref="M14:M29" si="2">L14-H14</f>
        <v>#REF!</v>
      </c>
    </row>
    <row r="15" spans="1:13" ht="20.25" customHeight="1" x14ac:dyDescent="0.25">
      <c r="A15" s="92"/>
      <c r="B15" s="53" t="s">
        <v>101</v>
      </c>
      <c r="C15" s="54">
        <v>3000000</v>
      </c>
      <c r="D15" s="54">
        <v>1700000</v>
      </c>
      <c r="E15" s="54">
        <v>2000000</v>
      </c>
      <c r="F15" s="54">
        <v>2200000</v>
      </c>
      <c r="G15" s="55">
        <f t="shared" si="1"/>
        <v>8900000</v>
      </c>
      <c r="H15" s="55">
        <v>5000</v>
      </c>
      <c r="I15" s="55" t="e">
        <f>#REF!-H15</f>
        <v>#REF!</v>
      </c>
      <c r="J15" s="56"/>
      <c r="K15" s="56">
        <v>350000</v>
      </c>
      <c r="L15" s="56" t="e">
        <f>#REF!+J15-K15</f>
        <v>#REF!</v>
      </c>
      <c r="M15" s="56" t="e">
        <f t="shared" si="2"/>
        <v>#REF!</v>
      </c>
    </row>
    <row r="16" spans="1:13" ht="28.5" customHeight="1" x14ac:dyDescent="0.25">
      <c r="A16" s="92"/>
      <c r="B16" s="53" t="s">
        <v>102</v>
      </c>
      <c r="C16" s="54">
        <v>2300000</v>
      </c>
      <c r="D16" s="54">
        <v>750000</v>
      </c>
      <c r="E16" s="54">
        <v>850000</v>
      </c>
      <c r="F16" s="54">
        <v>850000</v>
      </c>
      <c r="G16" s="55">
        <f t="shared" si="1"/>
        <v>4750000</v>
      </c>
      <c r="H16" s="55">
        <v>1270000</v>
      </c>
      <c r="I16" s="55" t="e">
        <f>#REF!-H16</f>
        <v>#REF!</v>
      </c>
      <c r="J16" s="56"/>
      <c r="K16" s="56">
        <v>100000</v>
      </c>
      <c r="L16" s="56" t="e">
        <f>#REF!+J16-K16</f>
        <v>#REF!</v>
      </c>
      <c r="M16" s="56" t="e">
        <f t="shared" si="2"/>
        <v>#REF!</v>
      </c>
    </row>
    <row r="17" spans="1:13" ht="29.25" customHeight="1" x14ac:dyDescent="0.25">
      <c r="A17" s="92"/>
      <c r="B17" s="53" t="s">
        <v>103</v>
      </c>
      <c r="C17" s="54">
        <v>100000</v>
      </c>
      <c r="D17" s="54">
        <v>300000</v>
      </c>
      <c r="E17" s="54">
        <v>300000</v>
      </c>
      <c r="F17" s="54">
        <v>300000</v>
      </c>
      <c r="G17" s="55">
        <f t="shared" si="1"/>
        <v>1000000</v>
      </c>
      <c r="H17" s="55">
        <v>0</v>
      </c>
      <c r="I17" s="55" t="e">
        <f>#REF!-H17</f>
        <v>#REF!</v>
      </c>
      <c r="J17" s="56"/>
      <c r="K17" s="56">
        <v>150000</v>
      </c>
      <c r="L17" s="56" t="e">
        <f>#REF!+J17-K17</f>
        <v>#REF!</v>
      </c>
      <c r="M17" s="56" t="e">
        <f t="shared" si="2"/>
        <v>#REF!</v>
      </c>
    </row>
    <row r="18" spans="1:13" ht="29.25" customHeight="1" x14ac:dyDescent="0.25">
      <c r="A18" s="93"/>
      <c r="B18" s="53" t="s">
        <v>104</v>
      </c>
      <c r="C18" s="54">
        <v>50000</v>
      </c>
      <c r="D18" s="54">
        <v>300000</v>
      </c>
      <c r="E18" s="54">
        <v>370000</v>
      </c>
      <c r="F18" s="54">
        <v>300000</v>
      </c>
      <c r="G18" s="55">
        <f t="shared" si="1"/>
        <v>1020000</v>
      </c>
      <c r="H18" s="55">
        <v>30000</v>
      </c>
      <c r="I18" s="55" t="e">
        <f>#REF!-H18</f>
        <v>#REF!</v>
      </c>
      <c r="J18" s="56"/>
      <c r="K18" s="56">
        <v>150000</v>
      </c>
      <c r="L18" s="56" t="e">
        <f>#REF!+J18-K18</f>
        <v>#REF!</v>
      </c>
      <c r="M18" s="57" t="e">
        <f t="shared" si="2"/>
        <v>#REF!</v>
      </c>
    </row>
    <row r="19" spans="1:13" ht="17.25" customHeight="1" x14ac:dyDescent="0.25">
      <c r="A19" s="58" t="s">
        <v>105</v>
      </c>
      <c r="B19" s="51" t="s">
        <v>106</v>
      </c>
      <c r="C19" s="52">
        <v>2800000</v>
      </c>
      <c r="D19" s="52">
        <v>4500000</v>
      </c>
      <c r="E19" s="52">
        <v>4500000</v>
      </c>
      <c r="F19" s="52">
        <v>4700000</v>
      </c>
      <c r="G19" s="52">
        <f t="shared" si="1"/>
        <v>16500000</v>
      </c>
      <c r="H19" s="52">
        <v>2852000</v>
      </c>
      <c r="I19" s="52" t="e">
        <f>#REF!-H19</f>
        <v>#REF!</v>
      </c>
      <c r="J19" s="56">
        <v>50000</v>
      </c>
      <c r="K19" s="56"/>
      <c r="L19" s="59" t="e">
        <f>#REF!+J19-K19</f>
        <v>#REF!</v>
      </c>
      <c r="M19" s="59" t="e">
        <f t="shared" si="2"/>
        <v>#REF!</v>
      </c>
    </row>
    <row r="20" spans="1:13" ht="17.25" customHeight="1" x14ac:dyDescent="0.25">
      <c r="A20" s="60">
        <v>105</v>
      </c>
      <c r="B20" s="51" t="s">
        <v>107</v>
      </c>
      <c r="C20" s="52">
        <v>1000000</v>
      </c>
      <c r="D20" s="52">
        <v>1000000</v>
      </c>
      <c r="E20" s="52">
        <v>1000000</v>
      </c>
      <c r="F20" s="52">
        <v>1000000</v>
      </c>
      <c r="G20" s="52">
        <f t="shared" si="1"/>
        <v>4000000</v>
      </c>
      <c r="H20" s="52">
        <v>0</v>
      </c>
      <c r="I20" s="52" t="e">
        <f>#REF!-H20</f>
        <v>#REF!</v>
      </c>
      <c r="J20" s="56"/>
      <c r="K20" s="56">
        <v>800000</v>
      </c>
      <c r="L20" s="59" t="e">
        <f>#REF!+J20-K20</f>
        <v>#REF!</v>
      </c>
      <c r="M20" s="59" t="e">
        <f t="shared" si="2"/>
        <v>#REF!</v>
      </c>
    </row>
    <row r="21" spans="1:13" ht="18.75" customHeight="1" x14ac:dyDescent="0.25">
      <c r="A21" s="61" t="s">
        <v>108</v>
      </c>
      <c r="B21" s="51" t="s">
        <v>109</v>
      </c>
      <c r="C21" s="52">
        <v>1300000</v>
      </c>
      <c r="D21" s="52">
        <v>2200000</v>
      </c>
      <c r="E21" s="52">
        <v>2200000</v>
      </c>
      <c r="F21" s="52">
        <v>2200000</v>
      </c>
      <c r="G21" s="52">
        <f t="shared" si="1"/>
        <v>7900000</v>
      </c>
      <c r="H21" s="52">
        <f>750000+155000</f>
        <v>905000</v>
      </c>
      <c r="I21" s="52" t="e">
        <f>#REF!-H21</f>
        <v>#REF!</v>
      </c>
      <c r="J21" s="56">
        <f>95000+50000</f>
        <v>145000</v>
      </c>
      <c r="K21" s="56"/>
      <c r="L21" s="59" t="e">
        <f>#REF!+J21-K21</f>
        <v>#REF!</v>
      </c>
      <c r="M21" s="59" t="e">
        <f t="shared" si="2"/>
        <v>#REF!</v>
      </c>
    </row>
    <row r="22" spans="1:13" ht="18.75" customHeight="1" x14ac:dyDescent="0.25">
      <c r="A22" s="61">
        <v>109</v>
      </c>
      <c r="B22" s="51" t="s">
        <v>110</v>
      </c>
      <c r="C22" s="52">
        <v>50000</v>
      </c>
      <c r="D22" s="52">
        <v>100000</v>
      </c>
      <c r="E22" s="52">
        <v>100000</v>
      </c>
      <c r="F22" s="52">
        <v>150000</v>
      </c>
      <c r="G22" s="52">
        <f t="shared" si="1"/>
        <v>400000</v>
      </c>
      <c r="H22" s="52">
        <v>2000</v>
      </c>
      <c r="I22" s="52" t="e">
        <f>#REF!-H22</f>
        <v>#REF!</v>
      </c>
      <c r="J22" s="56"/>
      <c r="K22" s="56"/>
      <c r="L22" s="59" t="e">
        <f>#REF!+J22-K22</f>
        <v>#REF!</v>
      </c>
      <c r="M22" s="59" t="e">
        <f t="shared" si="2"/>
        <v>#REF!</v>
      </c>
    </row>
    <row r="23" spans="1:13" ht="16.5" customHeight="1" x14ac:dyDescent="0.25">
      <c r="A23" s="61" t="s">
        <v>111</v>
      </c>
      <c r="B23" s="51" t="s">
        <v>112</v>
      </c>
      <c r="C23" s="52">
        <v>12022000</v>
      </c>
      <c r="D23" s="52">
        <v>1000000</v>
      </c>
      <c r="E23" s="52">
        <v>1000000</v>
      </c>
      <c r="F23" s="52">
        <v>1000000</v>
      </c>
      <c r="G23" s="52">
        <f t="shared" si="1"/>
        <v>15022000</v>
      </c>
      <c r="H23" s="52">
        <v>0</v>
      </c>
      <c r="I23" s="52" t="e">
        <f>#REF!-H23</f>
        <v>#REF!</v>
      </c>
      <c r="J23" s="56">
        <v>200000</v>
      </c>
      <c r="K23" s="56"/>
      <c r="L23" s="59" t="e">
        <f>#REF!+J23-K23</f>
        <v>#REF!</v>
      </c>
      <c r="M23" s="59" t="e">
        <f t="shared" si="2"/>
        <v>#REF!</v>
      </c>
    </row>
    <row r="24" spans="1:13" ht="42.75" customHeight="1" x14ac:dyDescent="0.25">
      <c r="A24" s="61">
        <v>117</v>
      </c>
      <c r="B24" s="51" t="s">
        <v>113</v>
      </c>
      <c r="C24" s="52">
        <v>50000</v>
      </c>
      <c r="D24" s="52">
        <v>100000</v>
      </c>
      <c r="E24" s="52">
        <v>100000</v>
      </c>
      <c r="F24" s="52">
        <v>150000</v>
      </c>
      <c r="G24" s="52">
        <f t="shared" si="1"/>
        <v>400000</v>
      </c>
      <c r="H24" s="52"/>
      <c r="I24" s="52"/>
      <c r="J24" s="56"/>
      <c r="K24" s="56"/>
      <c r="L24" s="59"/>
      <c r="M24" s="59"/>
    </row>
    <row r="25" spans="1:13" ht="65.25" customHeight="1" x14ac:dyDescent="0.25">
      <c r="A25" s="61">
        <v>118</v>
      </c>
      <c r="B25" s="51" t="s">
        <v>114</v>
      </c>
      <c r="C25" s="52">
        <v>500000</v>
      </c>
      <c r="D25" s="52">
        <v>300000</v>
      </c>
      <c r="E25" s="52">
        <v>300000</v>
      </c>
      <c r="F25" s="52">
        <v>300000</v>
      </c>
      <c r="G25" s="52">
        <f>C25+D25+E25+F25</f>
        <v>1400000</v>
      </c>
      <c r="H25" s="52"/>
      <c r="I25" s="52" t="e">
        <f>#REF!-H25</f>
        <v>#REF!</v>
      </c>
      <c r="J25" s="56"/>
      <c r="K25" s="56">
        <v>150000</v>
      </c>
      <c r="L25" s="59" t="e">
        <f>#REF!+J25-K25</f>
        <v>#REF!</v>
      </c>
      <c r="M25" s="59" t="e">
        <f t="shared" si="2"/>
        <v>#REF!</v>
      </c>
    </row>
    <row r="26" spans="1:13" ht="17.25" customHeight="1" x14ac:dyDescent="0.25">
      <c r="A26" s="58" t="s">
        <v>115</v>
      </c>
      <c r="B26" s="51" t="s">
        <v>116</v>
      </c>
      <c r="C26" s="52">
        <v>100000</v>
      </c>
      <c r="D26" s="52">
        <v>500000</v>
      </c>
      <c r="E26" s="52">
        <v>500000</v>
      </c>
      <c r="F26" s="52">
        <v>500000</v>
      </c>
      <c r="G26" s="52">
        <f>SUM(C26:F26)</f>
        <v>1600000</v>
      </c>
      <c r="H26" s="52">
        <v>135000</v>
      </c>
      <c r="I26" s="52" t="e">
        <f>#REF!-H26</f>
        <v>#REF!</v>
      </c>
      <c r="J26" s="56">
        <v>200000</v>
      </c>
      <c r="K26" s="56"/>
      <c r="L26" s="59" t="e">
        <f>#REF!+J26-K26</f>
        <v>#REF!</v>
      </c>
      <c r="M26" s="59" t="e">
        <f t="shared" si="2"/>
        <v>#REF!</v>
      </c>
    </row>
    <row r="27" spans="1:13" ht="15.75" customHeight="1" x14ac:dyDescent="0.25">
      <c r="A27" s="58" t="s">
        <v>117</v>
      </c>
      <c r="B27" s="51" t="s">
        <v>118</v>
      </c>
      <c r="C27" s="52">
        <v>150000</v>
      </c>
      <c r="D27" s="52">
        <v>150000</v>
      </c>
      <c r="E27" s="52">
        <v>150000</v>
      </c>
      <c r="F27" s="52">
        <v>150000</v>
      </c>
      <c r="G27" s="52">
        <f>SUM(C27:F27)</f>
        <v>600000</v>
      </c>
      <c r="H27" s="52">
        <v>0</v>
      </c>
      <c r="I27" s="52" t="e">
        <f>#REF!-H27</f>
        <v>#REF!</v>
      </c>
      <c r="J27" s="56"/>
      <c r="K27" s="56"/>
      <c r="L27" s="59" t="e">
        <f>#REF!+J27-K27</f>
        <v>#REF!</v>
      </c>
      <c r="M27" s="59" t="e">
        <f t="shared" si="2"/>
        <v>#REF!</v>
      </c>
    </row>
    <row r="28" spans="1:13" ht="30" customHeight="1" x14ac:dyDescent="0.25">
      <c r="A28" s="58" t="s">
        <v>119</v>
      </c>
      <c r="B28" s="51" t="s">
        <v>120</v>
      </c>
      <c r="C28" s="52">
        <v>100000</v>
      </c>
      <c r="D28" s="52">
        <v>200000</v>
      </c>
      <c r="E28" s="52">
        <v>200000</v>
      </c>
      <c r="F28" s="52">
        <v>200000</v>
      </c>
      <c r="G28" s="52">
        <f>SUM(C28:F28)</f>
        <v>700000</v>
      </c>
      <c r="H28" s="52">
        <v>5000</v>
      </c>
      <c r="I28" s="52" t="e">
        <f>#REF!-H28</f>
        <v>#REF!</v>
      </c>
      <c r="J28" s="56"/>
      <c r="K28" s="56"/>
      <c r="L28" s="59" t="e">
        <f>#REF!+J28-K28</f>
        <v>#REF!</v>
      </c>
      <c r="M28" s="59" t="e">
        <f t="shared" si="2"/>
        <v>#REF!</v>
      </c>
    </row>
    <row r="29" spans="1:13" ht="52.5" customHeight="1" x14ac:dyDescent="0.25">
      <c r="A29" s="58" t="s">
        <v>121</v>
      </c>
      <c r="B29" s="51" t="s">
        <v>122</v>
      </c>
      <c r="C29" s="52">
        <v>1100000</v>
      </c>
      <c r="D29" s="52">
        <v>500000</v>
      </c>
      <c r="E29" s="52">
        <v>500000</v>
      </c>
      <c r="F29" s="52">
        <v>500000</v>
      </c>
      <c r="G29" s="52">
        <f>SUM(C29:F29)</f>
        <v>2600000</v>
      </c>
      <c r="H29" s="52">
        <v>70000</v>
      </c>
      <c r="I29" s="52" t="e">
        <f>#REF!-H29</f>
        <v>#REF!</v>
      </c>
      <c r="J29" s="56">
        <v>100000</v>
      </c>
      <c r="K29" s="56"/>
      <c r="L29" s="59" t="e">
        <f>#REF!+J29-K29</f>
        <v>#REF!</v>
      </c>
      <c r="M29" s="59" t="e">
        <f t="shared" si="2"/>
        <v>#REF!</v>
      </c>
    </row>
    <row r="30" spans="1:13" s="65" customFormat="1" ht="24" customHeight="1" x14ac:dyDescent="0.25">
      <c r="A30" s="62"/>
      <c r="B30" s="63" t="s">
        <v>81</v>
      </c>
      <c r="C30" s="64">
        <f>C29+C28+C27+C26+C25+C23++C24+C22+C21+C20+C19+C13</f>
        <v>25572000</v>
      </c>
      <c r="D30" s="64">
        <f>D29+D28+D27+D26+D25+D23++D24+D22+D21+D20+D19+D13</f>
        <v>15700000</v>
      </c>
      <c r="E30" s="64">
        <f>E29+E28+E27+E26+E25+E23++E24+E22+E21+E20+E19+E13</f>
        <v>16570000</v>
      </c>
      <c r="F30" s="64">
        <f>F29+F28+F27+F26+F25+F23++F24+F22+F21+F20+F19+F13</f>
        <v>17000000</v>
      </c>
      <c r="G30" s="64">
        <f>G29+G28+G27+G26+G25+G23+G24+G22+G21+G20+G19+G13</f>
        <v>74842000</v>
      </c>
      <c r="H30" s="64">
        <f t="shared" ref="H30:M30" si="3">H29+H28+H27+H26+H25+H23+H24+H22+H21+H20+H19+H13</f>
        <v>7479000</v>
      </c>
      <c r="I30" s="64" t="e">
        <f t="shared" si="3"/>
        <v>#REF!</v>
      </c>
      <c r="J30" s="64">
        <f t="shared" si="3"/>
        <v>1700000</v>
      </c>
      <c r="K30" s="64">
        <f t="shared" si="3"/>
        <v>1700000</v>
      </c>
      <c r="L30" s="64" t="e">
        <f t="shared" si="3"/>
        <v>#REF!</v>
      </c>
      <c r="M30" s="64" t="e">
        <f t="shared" si="3"/>
        <v>#REF!</v>
      </c>
    </row>
    <row r="31" spans="1:13" s="23" customFormat="1" ht="19.5" customHeight="1" x14ac:dyDescent="0.25">
      <c r="A31" s="21"/>
      <c r="B31" s="21"/>
      <c r="C31" s="25"/>
      <c r="D31" s="25"/>
      <c r="E31" s="26"/>
      <c r="F31" s="26"/>
      <c r="G31" s="26"/>
      <c r="H31" s="26"/>
      <c r="I31" s="26"/>
      <c r="L31" s="27"/>
    </row>
    <row r="32" spans="1:13" s="23" customFormat="1" ht="32.25" customHeight="1" x14ac:dyDescent="0.25">
      <c r="A32" s="85" t="s">
        <v>82</v>
      </c>
      <c r="B32" s="85"/>
      <c r="E32" s="86" t="s">
        <v>126</v>
      </c>
      <c r="F32" s="86"/>
      <c r="G32" s="87"/>
      <c r="H32" s="75"/>
      <c r="I32" s="26"/>
      <c r="L32" s="27"/>
    </row>
    <row r="33" spans="1:8" s="31" customFormat="1" ht="21" customHeight="1" x14ac:dyDescent="0.25">
      <c r="A33" s="81" t="s">
        <v>123</v>
      </c>
      <c r="B33" s="81"/>
      <c r="E33" s="81" t="s">
        <v>83</v>
      </c>
      <c r="F33" s="81"/>
      <c r="G33" s="88"/>
      <c r="H33" s="74"/>
    </row>
    <row r="34" spans="1:8" s="29" customFormat="1" ht="18.75" customHeight="1" x14ac:dyDescent="0.2">
      <c r="A34" s="66"/>
      <c r="B34" s="66"/>
      <c r="D34" s="66"/>
      <c r="E34" s="66"/>
      <c r="F34" s="66"/>
      <c r="G34" s="66"/>
    </row>
    <row r="35" spans="1:8" ht="30" customHeight="1" x14ac:dyDescent="0.25"/>
    <row r="36" spans="1:8" ht="30" customHeight="1" x14ac:dyDescent="0.25"/>
    <row r="37" spans="1:8" ht="30" customHeight="1" x14ac:dyDescent="0.25"/>
    <row r="38" spans="1:8" ht="30" customHeight="1" x14ac:dyDescent="0.25"/>
    <row r="39" spans="1:8" ht="30" customHeight="1" x14ac:dyDescent="0.25"/>
    <row r="40" spans="1:8" ht="30" customHeight="1" x14ac:dyDescent="0.25"/>
    <row r="41" spans="1:8" ht="30" customHeight="1" x14ac:dyDescent="0.25"/>
    <row r="42" spans="1:8" ht="30" customHeight="1" x14ac:dyDescent="0.25"/>
    <row r="43" spans="1:8" ht="30" customHeight="1" x14ac:dyDescent="0.25"/>
    <row r="44" spans="1:8" ht="30" customHeight="1" x14ac:dyDescent="0.25"/>
    <row r="45" spans="1:8" ht="30" customHeight="1" x14ac:dyDescent="0.25"/>
    <row r="46" spans="1:8" ht="30" customHeight="1" x14ac:dyDescent="0.25"/>
    <row r="47" spans="1:8" ht="30" customHeight="1" x14ac:dyDescent="0.25"/>
    <row r="48" spans="1: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</sheetData>
  <mergeCells count="9">
    <mergeCell ref="A33:B33"/>
    <mergeCell ref="E2:F2"/>
    <mergeCell ref="E3:F3"/>
    <mergeCell ref="D4:G4"/>
    <mergeCell ref="A9:G9"/>
    <mergeCell ref="A13:A18"/>
    <mergeCell ref="A32:B32"/>
    <mergeCell ref="E32:G32"/>
    <mergeCell ref="E33:G33"/>
  </mergeCells>
  <printOptions horizontalCentered="1"/>
  <pageMargins left="0" right="0" top="0" bottom="0" header="0" footer="0"/>
  <pageSetup paperSize="9" scale="95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investitii</vt:lpstr>
      <vt:lpstr>reparatii</vt:lpstr>
      <vt:lpstr>investitii!Print_Titles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2014-10-31T07:50:10Z</dcterms:modified>
</cp:coreProperties>
</file>